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mc:AlternateContent xmlns:mc="http://schemas.openxmlformats.org/markup-compatibility/2006">
    <mc:Choice Requires="x15">
      <x15ac:absPath xmlns:x15ac="http://schemas.microsoft.com/office/spreadsheetml/2010/11/ac" url="C:\Users\mkuznietsova\Downloads\"/>
    </mc:Choice>
  </mc:AlternateContent>
  <xr:revisionPtr revIDLastSave="17" documentId="8_{EFA37DBE-9979-448A-A19F-139AAF88AE53}" xr6:coauthVersionLast="47" xr6:coauthVersionMax="47" xr10:uidLastSave="{BEF71708-AE8C-4B30-B8B7-0319C3279E5F}"/>
  <bookViews>
    <workbookView xWindow="-108" yWindow="-108" windowWidth="23256" windowHeight="12456" tabRatio="839" firstSheet="4" activeTab="13" xr2:uid="{00000000-000D-0000-FFFF-FFFF00000000}"/>
  </bookViews>
  <sheets>
    <sheet name="4. Budget Modification (6)" sheetId="24" state="hidden" r:id="rId1"/>
    <sheet name="4. Budget Modification (5)" sheetId="23" state="hidden" r:id="rId2"/>
    <sheet name="4. Budget Modification (4)" sheetId="22" state="hidden" r:id="rId3"/>
    <sheet name="4. Budget Modification (3)" sheetId="21" state="hidden" r:id="rId4"/>
    <sheet name=" Instructions " sheetId="16" r:id="rId5"/>
    <sheet name=" Detailed Budget Example " sheetId="25" r:id="rId6"/>
    <sheet name="1. Detailed Budget " sheetId="18" r:id="rId7"/>
    <sheet name="1.1. Detailed Budget (advances)" sheetId="12" r:id="rId8"/>
    <sheet name="2. Summary Budget" sheetId="9" r:id="rId9"/>
    <sheet name="3. Budget Summary by Milestone" sheetId="6" r:id="rId10"/>
    <sheet name="4. Modified Budget  " sheetId="26" r:id="rId11"/>
    <sheet name="5. Modified Summary Budget " sheetId="28" r:id="rId12"/>
    <sheet name="5 Budget Notes" sheetId="10" state="hidden" r:id="rId13"/>
    <sheet name="6. Mod Budget Summary by Miles" sheetId="27" r:id="rId14"/>
  </sheets>
  <definedNames>
    <definedName name="_xlnm.Print_Area" localSheetId="5">' Detailed Budget Example '!$A$14:$I$81</definedName>
    <definedName name="_xlnm.Print_Area" localSheetId="4">' Instructions '!$A$1:$J$29</definedName>
    <definedName name="_xlnm.Print_Area" localSheetId="6">'1. Detailed Budget '!$A$14:$I$97</definedName>
    <definedName name="_xlnm.Print_Area" localSheetId="7">'1.1. Detailed Budget (advances)'!$A$14:$M$102</definedName>
    <definedName name="_xlnm.Print_Area" localSheetId="8">'2. Summary Budget'!$B$10:$F$19</definedName>
    <definedName name="_xlnm.Print_Area" localSheetId="9">'3. Budget Summary by Milestone'!$A:$H</definedName>
    <definedName name="_xlnm.Print_Area" localSheetId="3">'4. Budget Modification (3)'!$A$3:$K$23</definedName>
    <definedName name="_xlnm.Print_Area" localSheetId="2">'4. Budget Modification (4)'!$A$3:$K$25</definedName>
    <definedName name="_xlnm.Print_Area" localSheetId="1">'4. Budget Modification (5)'!$A$3:$G$21</definedName>
    <definedName name="_xlnm.Print_Area" localSheetId="0">'4. Budget Modification (6)'!$A$3:$G$23</definedName>
    <definedName name="_xlnm.Print_Area" localSheetId="10">'4. Modified Budget  '!$A$14:$I$97</definedName>
    <definedName name="_xlnm.Print_Area" localSheetId="12">'5 Budget Notes'!$A$2:$D$80</definedName>
    <definedName name="_xlnm.Print_Area" localSheetId="11">'5. Modified Summary Budget '!$B$10:$F$19</definedName>
    <definedName name="_xlnm.Print_Area" localSheetId="13">'6. Mod Budget Summary by Miles'!$A:$L</definedName>
    <definedName name="_xlnm.Print_Titles" localSheetId="5">' Detailed Budget Example '!#REF!</definedName>
    <definedName name="_xlnm.Print_Titles" localSheetId="6">'1. Detailed Budget '!#REF!</definedName>
    <definedName name="_xlnm.Print_Titles" localSheetId="7">'1.1. Detailed Budget (advances)'!#REF!</definedName>
    <definedName name="_xlnm.Print_Titles" localSheetId="8">'2. Summary Budget'!#REF!</definedName>
    <definedName name="_xlnm.Print_Titles" localSheetId="3">'4. Budget Modification (3)'!#REF!</definedName>
    <definedName name="_xlnm.Print_Titles" localSheetId="2">'4. Budget Modification (4)'!#REF!</definedName>
    <definedName name="_xlnm.Print_Titles" localSheetId="1">'4. Budget Modification (5)'!#REF!</definedName>
    <definedName name="_xlnm.Print_Titles" localSheetId="0">'4. Budget Modification (6)'!#REF!</definedName>
    <definedName name="_xlnm.Print_Titles" localSheetId="10">'4. Modified Budget  '!#REF!</definedName>
    <definedName name="_xlnm.Print_Titles" localSheetId="12">'5 Budget Notes'!#REF!</definedName>
    <definedName name="_xlnm.Print_Titles" localSheetId="11">'5. Modified Summary Budget '!#REF!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22" i="12" l="1"/>
  <c r="W21" i="12"/>
  <c r="C16" i="9"/>
  <c r="C15" i="9"/>
  <c r="C14" i="9"/>
  <c r="C13" i="9"/>
  <c r="C12" i="9"/>
  <c r="C19" i="9"/>
  <c r="E21" i="6"/>
  <c r="D21" i="6"/>
  <c r="C21" i="6"/>
  <c r="R25" i="27"/>
  <c r="S25" i="27"/>
  <c r="S17" i="27" a="1"/>
  <c r="S17" i="27"/>
  <c r="S16" i="27"/>
  <c r="S15" i="27"/>
  <c r="S14" i="27"/>
  <c r="R14" i="27"/>
  <c r="T21" i="27"/>
  <c r="S24" i="27"/>
  <c r="R24" i="27"/>
  <c r="E12" i="28"/>
  <c r="D18" i="28"/>
  <c r="E18" i="28" s="1"/>
  <c r="D17" i="28"/>
  <c r="D16" i="28"/>
  <c r="E16" i="28" s="1"/>
  <c r="D15" i="28"/>
  <c r="E15" i="28" s="1"/>
  <c r="D14" i="28"/>
  <c r="D13" i="28"/>
  <c r="E13" i="28" s="1"/>
  <c r="D12" i="28"/>
  <c r="E14" i="28"/>
  <c r="E17" i="28"/>
  <c r="C18" i="28"/>
  <c r="C17" i="28"/>
  <c r="C16" i="28"/>
  <c r="C15" i="28"/>
  <c r="C14" i="28"/>
  <c r="C13" i="28"/>
  <c r="C12" i="28"/>
  <c r="C19" i="28" s="1"/>
  <c r="S18" i="27"/>
  <c r="S19" i="27"/>
  <c r="S20" i="27"/>
  <c r="R15" i="27"/>
  <c r="R16" i="27"/>
  <c r="R17" i="27"/>
  <c r="R18" i="27"/>
  <c r="T18" i="27" s="1"/>
  <c r="U18" i="27" s="1"/>
  <c r="R19" i="27"/>
  <c r="R20" i="27"/>
  <c r="T15" i="27"/>
  <c r="U15" i="27" s="1"/>
  <c r="T16" i="27"/>
  <c r="U16" i="27" s="1"/>
  <c r="T17" i="27"/>
  <c r="U17" i="27" s="1"/>
  <c r="T19" i="27"/>
  <c r="U19" i="27" s="1"/>
  <c r="T20" i="27"/>
  <c r="U20" i="27" s="1"/>
  <c r="T14" i="27"/>
  <c r="U14" i="27" s="1"/>
  <c r="D19" i="28" l="1"/>
  <c r="E19" i="28"/>
  <c r="S21" i="27" l="1"/>
  <c r="R21" i="27"/>
  <c r="U21" i="27" s="1"/>
  <c r="I21" i="27"/>
  <c r="J21" i="27"/>
  <c r="K21" i="27"/>
  <c r="L21" i="27"/>
  <c r="D21" i="27"/>
  <c r="E21" i="27"/>
  <c r="F21" i="27"/>
  <c r="G21" i="27"/>
  <c r="H21" i="27"/>
  <c r="C21" i="27"/>
  <c r="B27" i="27"/>
  <c r="B28" i="27"/>
  <c r="B25" i="27"/>
  <c r="W106" i="12" l="1"/>
  <c r="X106" i="12"/>
  <c r="X99" i="12"/>
  <c r="X100" i="12"/>
  <c r="X101" i="12"/>
  <c r="X102" i="12"/>
  <c r="X103" i="12"/>
  <c r="X104" i="12"/>
  <c r="X105" i="12"/>
  <c r="X98" i="12"/>
  <c r="W105" i="12"/>
  <c r="W104" i="12"/>
  <c r="W103" i="12"/>
  <c r="W102" i="12"/>
  <c r="W101" i="12"/>
  <c r="W100" i="12"/>
  <c r="W99" i="12"/>
  <c r="W98" i="12"/>
  <c r="X90" i="12"/>
  <c r="X91" i="12"/>
  <c r="X92" i="12"/>
  <c r="X89" i="12"/>
  <c r="W92" i="12"/>
  <c r="W91" i="12"/>
  <c r="W90" i="12"/>
  <c r="W89" i="12"/>
  <c r="X81" i="12"/>
  <c r="X82" i="12"/>
  <c r="X83" i="12"/>
  <c r="X80" i="12"/>
  <c r="W83" i="12"/>
  <c r="W82" i="12"/>
  <c r="W81" i="12"/>
  <c r="W80" i="12"/>
  <c r="X72" i="12"/>
  <c r="X73" i="12"/>
  <c r="X74" i="12"/>
  <c r="X71" i="12"/>
  <c r="W74" i="12"/>
  <c r="W73" i="12"/>
  <c r="W72" i="12"/>
  <c r="W71" i="12"/>
  <c r="X62" i="12"/>
  <c r="X63" i="12"/>
  <c r="X64" i="12"/>
  <c r="X61" i="12"/>
  <c r="W64" i="12"/>
  <c r="W63" i="12"/>
  <c r="W62" i="12"/>
  <c r="W61" i="12"/>
  <c r="W66" i="12" s="1"/>
  <c r="W94" i="12"/>
  <c r="W85" i="12"/>
  <c r="W76" i="12"/>
  <c r="W57" i="12"/>
  <c r="W54" i="12"/>
  <c r="W44" i="12"/>
  <c r="W33" i="12"/>
  <c r="D11" i="26"/>
  <c r="D10" i="26"/>
  <c r="X48" i="12"/>
  <c r="X49" i="12"/>
  <c r="X50" i="12"/>
  <c r="X51" i="12"/>
  <c r="X52" i="12"/>
  <c r="X47" i="12"/>
  <c r="W52" i="12"/>
  <c r="W51" i="12"/>
  <c r="W50" i="12"/>
  <c r="W49" i="12"/>
  <c r="W48" i="12"/>
  <c r="W47" i="12"/>
  <c r="X42" i="12"/>
  <c r="X41" i="12"/>
  <c r="X40" i="12"/>
  <c r="X39" i="12"/>
  <c r="W42" i="12"/>
  <c r="W41" i="12"/>
  <c r="W40" i="12"/>
  <c r="W39" i="12"/>
  <c r="X23" i="12"/>
  <c r="X24" i="12"/>
  <c r="W22" i="12"/>
  <c r="W23" i="12"/>
  <c r="W24" i="12"/>
  <c r="X21" i="12"/>
  <c r="L22" i="26"/>
  <c r="L21" i="26"/>
  <c r="U101" i="26"/>
  <c r="U103" i="26" s="1"/>
  <c r="U100" i="26"/>
  <c r="U99" i="26"/>
  <c r="U98" i="26"/>
  <c r="U97" i="26"/>
  <c r="U96" i="26"/>
  <c r="U95" i="26"/>
  <c r="U94" i="26"/>
  <c r="U93" i="26"/>
  <c r="U92" i="26"/>
  <c r="U87" i="26"/>
  <c r="U86" i="26"/>
  <c r="U89" i="26" s="1"/>
  <c r="U85" i="26"/>
  <c r="U84" i="26"/>
  <c r="U83" i="26"/>
  <c r="U78" i="26"/>
  <c r="U77" i="26"/>
  <c r="U76" i="26"/>
  <c r="U75" i="26"/>
  <c r="U74" i="26"/>
  <c r="U80" i="26" s="1"/>
  <c r="U69" i="26"/>
  <c r="U68" i="26"/>
  <c r="U71" i="26" s="1"/>
  <c r="U67" i="26"/>
  <c r="U66" i="26"/>
  <c r="U65" i="26"/>
  <c r="U59" i="26"/>
  <c r="U58" i="26"/>
  <c r="U57" i="26"/>
  <c r="U56" i="26"/>
  <c r="U55" i="26"/>
  <c r="U61" i="26" s="1"/>
  <c r="U47" i="26"/>
  <c r="U49" i="26" s="1"/>
  <c r="U46" i="26"/>
  <c r="U45" i="26"/>
  <c r="U44" i="26"/>
  <c r="U43" i="26"/>
  <c r="U42" i="26"/>
  <c r="U41" i="26"/>
  <c r="U37" i="26"/>
  <c r="U36" i="26"/>
  <c r="U35" i="26"/>
  <c r="U34" i="26"/>
  <c r="U39" i="26" s="1"/>
  <c r="U28" i="26"/>
  <c r="U24" i="26"/>
  <c r="U23" i="26"/>
  <c r="U22" i="26"/>
  <c r="U21" i="26"/>
  <c r="L101" i="26"/>
  <c r="L100" i="26"/>
  <c r="L99" i="26"/>
  <c r="L98" i="26"/>
  <c r="L97" i="26"/>
  <c r="L96" i="26"/>
  <c r="L95" i="26"/>
  <c r="L94" i="26"/>
  <c r="L93" i="26"/>
  <c r="L92" i="26"/>
  <c r="L87" i="26"/>
  <c r="L86" i="26"/>
  <c r="L85" i="26"/>
  <c r="L84" i="26"/>
  <c r="L83" i="26"/>
  <c r="L78" i="26"/>
  <c r="L77" i="26"/>
  <c r="L76" i="26"/>
  <c r="L75" i="26"/>
  <c r="L74" i="26"/>
  <c r="L69" i="26"/>
  <c r="L68" i="26"/>
  <c r="L67" i="26"/>
  <c r="L66" i="26"/>
  <c r="L65" i="26"/>
  <c r="L59" i="26"/>
  <c r="L58" i="26"/>
  <c r="L57" i="26"/>
  <c r="L56" i="26"/>
  <c r="L55" i="26"/>
  <c r="L61" i="26" s="1"/>
  <c r="L47" i="26"/>
  <c r="L46" i="26"/>
  <c r="L45" i="26"/>
  <c r="L44" i="26"/>
  <c r="L43" i="26"/>
  <c r="L42" i="26"/>
  <c r="L41" i="26"/>
  <c r="L37" i="26"/>
  <c r="L36" i="26"/>
  <c r="L35" i="26"/>
  <c r="L34" i="26"/>
  <c r="L24" i="26"/>
  <c r="L23" i="26"/>
  <c r="K103" i="26"/>
  <c r="K89" i="26"/>
  <c r="K80" i="26"/>
  <c r="K71" i="26"/>
  <c r="K61" i="26"/>
  <c r="K49" i="26"/>
  <c r="K39" i="26"/>
  <c r="K52" i="26" s="1"/>
  <c r="K28" i="26"/>
  <c r="H101" i="26"/>
  <c r="H100" i="26"/>
  <c r="H99" i="26"/>
  <c r="H98" i="26"/>
  <c r="H97" i="26"/>
  <c r="H96" i="26"/>
  <c r="H95" i="26"/>
  <c r="H94" i="26"/>
  <c r="H103" i="26" s="1"/>
  <c r="H93" i="26"/>
  <c r="H92" i="26"/>
  <c r="H87" i="26"/>
  <c r="H86" i="26"/>
  <c r="H85" i="26"/>
  <c r="H84" i="26"/>
  <c r="H83" i="26"/>
  <c r="H89" i="26" s="1"/>
  <c r="H78" i="26"/>
  <c r="H77" i="26"/>
  <c r="H76" i="26"/>
  <c r="H80" i="26" s="1"/>
  <c r="H75" i="26"/>
  <c r="H74" i="26"/>
  <c r="H69" i="26"/>
  <c r="H68" i="26"/>
  <c r="H67" i="26"/>
  <c r="H66" i="26"/>
  <c r="H65" i="26"/>
  <c r="H71" i="26" s="1"/>
  <c r="H59" i="26"/>
  <c r="H58" i="26"/>
  <c r="H57" i="26"/>
  <c r="H61" i="26" s="1"/>
  <c r="H56" i="26"/>
  <c r="H55" i="26"/>
  <c r="H47" i="26"/>
  <c r="H46" i="26"/>
  <c r="H45" i="26"/>
  <c r="H44" i="26"/>
  <c r="H43" i="26"/>
  <c r="H42" i="26"/>
  <c r="H41" i="26"/>
  <c r="H49" i="26" s="1"/>
  <c r="H39" i="26"/>
  <c r="H52" i="26" s="1"/>
  <c r="H37" i="26"/>
  <c r="H36" i="26"/>
  <c r="H35" i="26"/>
  <c r="H34" i="26"/>
  <c r="H24" i="26"/>
  <c r="H23" i="26"/>
  <c r="H22" i="26"/>
  <c r="H21" i="26"/>
  <c r="H28" i="26" s="1"/>
  <c r="W108" i="12" l="1"/>
  <c r="W110" i="12"/>
  <c r="W112" i="12" s="1"/>
  <c r="U52" i="26"/>
  <c r="U105" i="26"/>
  <c r="U107" i="26" s="1"/>
  <c r="L103" i="26"/>
  <c r="L89" i="26"/>
  <c r="L80" i="26"/>
  <c r="L71" i="26"/>
  <c r="L49" i="26"/>
  <c r="L39" i="26"/>
  <c r="L28" i="26"/>
  <c r="K105" i="26"/>
  <c r="K107" i="26" s="1"/>
  <c r="H105" i="26"/>
  <c r="H107" i="26" s="1"/>
  <c r="L52" i="26" l="1"/>
  <c r="L105" i="26" s="1"/>
  <c r="L107" i="26" s="1"/>
  <c r="F21" i="6" l="1"/>
  <c r="C18" i="9"/>
  <c r="C17" i="9"/>
  <c r="D10" i="25"/>
  <c r="D10" i="12"/>
  <c r="H94" i="12"/>
  <c r="H106" i="12"/>
  <c r="H105" i="12"/>
  <c r="H104" i="12"/>
  <c r="H103" i="12"/>
  <c r="H102" i="12"/>
  <c r="H101" i="12"/>
  <c r="H108" i="12" s="1"/>
  <c r="H100" i="12"/>
  <c r="H99" i="12"/>
  <c r="H98" i="12"/>
  <c r="H92" i="12"/>
  <c r="H91" i="12"/>
  <c r="H90" i="12"/>
  <c r="H89" i="12"/>
  <c r="H83" i="12"/>
  <c r="H82" i="12"/>
  <c r="H81" i="12"/>
  <c r="H80" i="12"/>
  <c r="H85" i="12" s="1"/>
  <c r="H74" i="12"/>
  <c r="H73" i="12"/>
  <c r="H72" i="12"/>
  <c r="H71" i="12"/>
  <c r="H76" i="12" s="1"/>
  <c r="H64" i="12"/>
  <c r="H63" i="12"/>
  <c r="H62" i="12"/>
  <c r="H61" i="12"/>
  <c r="H66" i="12" s="1"/>
  <c r="H52" i="12"/>
  <c r="H51" i="12"/>
  <c r="H50" i="12"/>
  <c r="H49" i="12"/>
  <c r="H48" i="12"/>
  <c r="H54" i="12" s="1"/>
  <c r="H47" i="12"/>
  <c r="H42" i="12"/>
  <c r="H41" i="12"/>
  <c r="H40" i="12"/>
  <c r="H39" i="12"/>
  <c r="H44" i="12" s="1"/>
  <c r="H22" i="12"/>
  <c r="H23" i="12"/>
  <c r="H24" i="12"/>
  <c r="H21" i="12"/>
  <c r="H33" i="12" s="1"/>
  <c r="H21" i="25" l="1"/>
  <c r="H22" i="25"/>
  <c r="H23" i="25"/>
  <c r="H30" i="25"/>
  <c r="H31" i="25"/>
  <c r="H35" i="25"/>
  <c r="H36" i="25"/>
  <c r="H37" i="25"/>
  <c r="H40" i="25"/>
  <c r="H41" i="25"/>
  <c r="H42" i="25"/>
  <c r="H43" i="25"/>
  <c r="H50" i="25"/>
  <c r="H51" i="25"/>
  <c r="H52" i="25"/>
  <c r="H53" i="25"/>
  <c r="H58" i="25"/>
  <c r="H59" i="25"/>
  <c r="H60" i="25"/>
  <c r="H61" i="25"/>
  <c r="H65" i="25"/>
  <c r="H68" i="25"/>
  <c r="H72" i="25"/>
  <c r="H73" i="25"/>
  <c r="H74" i="25"/>
  <c r="H75" i="25"/>
  <c r="H79" i="25"/>
  <c r="H80" i="25"/>
  <c r="H81" i="25"/>
  <c r="H82" i="25"/>
  <c r="H83" i="25"/>
  <c r="H54" i="25" l="1"/>
  <c r="H25" i="25"/>
  <c r="H76" i="25"/>
  <c r="H44" i="25"/>
  <c r="H62" i="25"/>
  <c r="F34" i="25" l="1"/>
  <c r="H34" i="25" s="1"/>
  <c r="F32" i="25"/>
  <c r="H32" i="25" s="1"/>
  <c r="F33" i="25"/>
  <c r="H33" i="25" s="1"/>
  <c r="H38" i="25" l="1"/>
  <c r="H47" i="25" s="1"/>
  <c r="F67" i="25" l="1"/>
  <c r="H67" i="25" s="1"/>
  <c r="F66" i="25"/>
  <c r="H66" i="25" s="1"/>
  <c r="H69" i="25" s="1"/>
  <c r="H85" i="25" s="1"/>
  <c r="H87" i="25" s="1"/>
  <c r="H23" i="18" l="1"/>
  <c r="H21" i="18"/>
  <c r="I19" i="21"/>
  <c r="I20" i="22"/>
  <c r="H24" i="24"/>
  <c r="G24" i="24"/>
  <c r="F23" i="24"/>
  <c r="F22" i="24"/>
  <c r="F21" i="24"/>
  <c r="F20" i="24"/>
  <c r="F19" i="24"/>
  <c r="F18" i="24"/>
  <c r="H14" i="24"/>
  <c r="G12" i="24"/>
  <c r="G11" i="24"/>
  <c r="G10" i="24"/>
  <c r="G9" i="24"/>
  <c r="H22" i="23"/>
  <c r="H12" i="23"/>
  <c r="H23" i="23" s="1"/>
  <c r="F16" i="23"/>
  <c r="F17" i="23"/>
  <c r="F18" i="23"/>
  <c r="F19" i="23"/>
  <c r="F20" i="23"/>
  <c r="F21" i="23"/>
  <c r="G22" i="23"/>
  <c r="G10" i="23"/>
  <c r="G9" i="23"/>
  <c r="G8" i="23"/>
  <c r="G7" i="23"/>
  <c r="R15" i="22"/>
  <c r="R14" i="22"/>
  <c r="R26" i="22"/>
  <c r="R27" i="22"/>
  <c r="G28" i="22"/>
  <c r="R25" i="22"/>
  <c r="J25" i="22"/>
  <c r="F25" i="22"/>
  <c r="R24" i="22"/>
  <c r="J24" i="22"/>
  <c r="F24" i="22"/>
  <c r="R23" i="22"/>
  <c r="I23" i="22"/>
  <c r="J23" i="22" s="1"/>
  <c r="F23" i="22"/>
  <c r="R22" i="22"/>
  <c r="I22" i="22"/>
  <c r="J22" i="22" s="1"/>
  <c r="F22" i="22"/>
  <c r="R21" i="22"/>
  <c r="F21" i="22"/>
  <c r="R20" i="22"/>
  <c r="F20" i="22"/>
  <c r="R13" i="22"/>
  <c r="R12" i="22"/>
  <c r="I12" i="22"/>
  <c r="G12" i="22"/>
  <c r="R11" i="22"/>
  <c r="G11" i="22"/>
  <c r="I11" i="22" s="1"/>
  <c r="J11" i="22" s="1"/>
  <c r="R10" i="22"/>
  <c r="G10" i="22"/>
  <c r="R9" i="22"/>
  <c r="G9" i="22"/>
  <c r="I9" i="22" s="1"/>
  <c r="I21" i="21"/>
  <c r="G24" i="21"/>
  <c r="R23" i="21"/>
  <c r="J23" i="21"/>
  <c r="F23" i="21"/>
  <c r="R22" i="21"/>
  <c r="J22" i="21"/>
  <c r="F22" i="21"/>
  <c r="R21" i="21"/>
  <c r="J21" i="21"/>
  <c r="F21" i="21"/>
  <c r="R20" i="21"/>
  <c r="I20" i="21"/>
  <c r="J20" i="21" s="1"/>
  <c r="F20" i="21"/>
  <c r="R19" i="21"/>
  <c r="F19" i="21"/>
  <c r="R18" i="21"/>
  <c r="F18" i="21"/>
  <c r="I18" i="21" s="1"/>
  <c r="R13" i="21"/>
  <c r="R12" i="21"/>
  <c r="I12" i="21"/>
  <c r="G12" i="21"/>
  <c r="J12" i="21" s="1"/>
  <c r="R11" i="21"/>
  <c r="G11" i="21"/>
  <c r="R10" i="21"/>
  <c r="G10" i="21"/>
  <c r="R9" i="21"/>
  <c r="G9" i="21"/>
  <c r="I9" i="21" s="1"/>
  <c r="H92" i="18"/>
  <c r="H93" i="18"/>
  <c r="H94" i="18"/>
  <c r="H95" i="18"/>
  <c r="H96" i="18"/>
  <c r="H97" i="18"/>
  <c r="H98" i="18"/>
  <c r="H99" i="18"/>
  <c r="H100" i="18"/>
  <c r="H101" i="18"/>
  <c r="H83" i="18"/>
  <c r="H84" i="18"/>
  <c r="H85" i="18"/>
  <c r="H89" i="18" s="1"/>
  <c r="H86" i="18"/>
  <c r="H87" i="18"/>
  <c r="H74" i="18"/>
  <c r="H75" i="18"/>
  <c r="H76" i="18"/>
  <c r="H77" i="18"/>
  <c r="H78" i="18"/>
  <c r="H65" i="18"/>
  <c r="H66" i="18"/>
  <c r="H67" i="18"/>
  <c r="H68" i="18"/>
  <c r="H69" i="18"/>
  <c r="H55" i="18"/>
  <c r="H56" i="18"/>
  <c r="H57" i="18"/>
  <c r="H58" i="18"/>
  <c r="H59" i="18"/>
  <c r="H34" i="18"/>
  <c r="H35" i="18"/>
  <c r="H36" i="18"/>
  <c r="H37" i="18"/>
  <c r="H41" i="18"/>
  <c r="H42" i="18"/>
  <c r="H43" i="18"/>
  <c r="H44" i="18"/>
  <c r="H45" i="18"/>
  <c r="H46" i="18"/>
  <c r="H47" i="18"/>
  <c r="H22" i="18"/>
  <c r="H24" i="18"/>
  <c r="B25" i="6"/>
  <c r="B27" i="6"/>
  <c r="B28" i="6"/>
  <c r="H16" i="6"/>
  <c r="H17" i="6"/>
  <c r="H18" i="6"/>
  <c r="H19" i="6"/>
  <c r="H20" i="6"/>
  <c r="G21" i="6"/>
  <c r="H49" i="18" l="1"/>
  <c r="H39" i="18"/>
  <c r="H28" i="18"/>
  <c r="H61" i="18"/>
  <c r="H71" i="18"/>
  <c r="H80" i="18"/>
  <c r="H103" i="18"/>
  <c r="H110" i="12"/>
  <c r="R16" i="22"/>
  <c r="J20" i="22"/>
  <c r="I21" i="22"/>
  <c r="I28" i="22" s="1"/>
  <c r="J19" i="21"/>
  <c r="G14" i="21"/>
  <c r="G25" i="21" s="1"/>
  <c r="G14" i="24"/>
  <c r="G25" i="24" s="1"/>
  <c r="H25" i="24"/>
  <c r="G12" i="23"/>
  <c r="G23" i="23" s="1"/>
  <c r="R28" i="22"/>
  <c r="R29" i="22" s="1"/>
  <c r="J12" i="22"/>
  <c r="G16" i="22"/>
  <c r="G29" i="22" s="1"/>
  <c r="J9" i="22"/>
  <c r="I10" i="22"/>
  <c r="I16" i="22" s="1"/>
  <c r="R24" i="21"/>
  <c r="R14" i="21"/>
  <c r="J18" i="21"/>
  <c r="I24" i="21"/>
  <c r="I11" i="21"/>
  <c r="J11" i="21" s="1"/>
  <c r="J9" i="21"/>
  <c r="I10" i="21"/>
  <c r="I14" i="21" s="1"/>
  <c r="H14" i="6"/>
  <c r="H52" i="18" l="1"/>
  <c r="H105" i="18" s="1"/>
  <c r="H107" i="18" s="1"/>
  <c r="H112" i="12"/>
  <c r="S16" i="22"/>
  <c r="J21" i="22"/>
  <c r="J28" i="22" s="1"/>
  <c r="S28" i="22" s="1"/>
  <c r="J24" i="21"/>
  <c r="I29" i="22"/>
  <c r="J10" i="22"/>
  <c r="J16" i="22" s="1"/>
  <c r="R25" i="21"/>
  <c r="J10" i="21"/>
  <c r="J14" i="21" s="1"/>
  <c r="J25" i="21" s="1"/>
  <c r="I25" i="21"/>
  <c r="J29" i="22" l="1"/>
  <c r="S29" i="22" s="1"/>
  <c r="H15" i="6" l="1"/>
  <c r="H21" i="6" l="1"/>
  <c r="H24"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<sst xmlns="http://schemas.openxmlformats.org/spreadsheetml/2006/main" count="771" uniqueCount="220">
  <si>
    <t>Original Budget</t>
  </si>
  <si>
    <t>Duration (n. of months)</t>
  </si>
  <si>
    <t>N of staff</t>
  </si>
  <si>
    <t>LOE</t>
  </si>
  <si>
    <t>Salary/Rate</t>
  </si>
  <si>
    <t>Total</t>
  </si>
  <si>
    <t>Personnel</t>
  </si>
  <si>
    <t>Senior Programme manager</t>
  </si>
  <si>
    <t>Finance Manageer</t>
  </si>
  <si>
    <t>MEL Manager</t>
  </si>
  <si>
    <t>Trainer</t>
  </si>
  <si>
    <t>Sub-Total Personnel</t>
  </si>
  <si>
    <t>Activities</t>
  </si>
  <si>
    <t xml:space="preserve">Unit Description </t>
  </si>
  <si>
    <t>No of Units</t>
  </si>
  <si>
    <t>Cost per Unit</t>
  </si>
  <si>
    <t>Training</t>
  </si>
  <si>
    <t>training</t>
  </si>
  <si>
    <t>Stakeholder Meeting</t>
  </si>
  <si>
    <t>meeting</t>
  </si>
  <si>
    <t>Distribution of Supplies</t>
  </si>
  <si>
    <t>distribution round</t>
  </si>
  <si>
    <t>Beneficiaries surveys</t>
  </si>
  <si>
    <t>survey</t>
  </si>
  <si>
    <t>Conferences and events</t>
  </si>
  <si>
    <t>lump sum</t>
  </si>
  <si>
    <t>Communication</t>
  </si>
  <si>
    <t>Sub-Total Activities</t>
  </si>
  <si>
    <t>Modification Budget</t>
  </si>
  <si>
    <t xml:space="preserve">Expenditure to date </t>
  </si>
  <si>
    <t xml:space="preserve">Budget balance </t>
  </si>
  <si>
    <t>Trainer 1</t>
  </si>
  <si>
    <t>Trainer 2</t>
  </si>
  <si>
    <t>Staff 6</t>
  </si>
  <si>
    <t>Staff 7</t>
  </si>
  <si>
    <t>event</t>
  </si>
  <si>
    <t>Activity 7</t>
  </si>
  <si>
    <t>activity</t>
  </si>
  <si>
    <t>Activity 8</t>
  </si>
  <si>
    <t>Budget balance</t>
  </si>
  <si>
    <t>Guidance on Budget Form</t>
  </si>
  <si>
    <t>1. Detailed Budget - Main budget categories / 1. Детальний бюджет - Основні бюджетні категорії</t>
  </si>
  <si>
    <r>
      <t>1. Personnel (Labour) -</t>
    </r>
    <r>
      <rPr>
        <sz val="10"/>
        <color rgb="FF1F4E78"/>
        <rFont val="Arial"/>
        <family val="2"/>
        <charset val="204"/>
      </rPr>
      <t xml:space="preserve">  
Insert the full name and position title for each staff member. 
In the units column, specify the anticipated number of months </t>
    </r>
    <r>
      <rPr>
        <sz val="10"/>
        <rFont val="Arial"/>
        <family val="2"/>
      </rPr>
      <t>(days)</t>
    </r>
    <r>
      <rPr>
        <sz val="10"/>
        <color rgb="FF1F4E78"/>
        <rFont val="Arial"/>
        <family val="2"/>
        <charset val="204"/>
      </rPr>
      <t xml:space="preserve"> for each position.
</t>
    </r>
    <r>
      <rPr>
        <b/>
        <sz val="10"/>
        <color rgb="FF1F4E78"/>
        <rFont val="Arial"/>
        <family val="2"/>
        <charset val="204"/>
      </rPr>
      <t>Budget Notes</t>
    </r>
    <r>
      <rPr>
        <sz val="10"/>
        <color rgb="FF1F4E78"/>
        <rFont val="Arial"/>
        <family val="2"/>
        <charset val="204"/>
      </rPr>
      <t xml:space="preserve">: Please provide an explanation of the position (roles and responsibilities) and justification of the LoE allocated to the position. 
/
</t>
    </r>
    <r>
      <rPr>
        <b/>
        <sz val="10"/>
        <color rgb="FF1F4E78"/>
        <rFont val="Arial"/>
        <family val="2"/>
        <charset val="204"/>
      </rPr>
      <t>1. Персонал</t>
    </r>
    <r>
      <rPr>
        <sz val="10"/>
        <color rgb="FF1F4E78"/>
        <rFont val="Arial"/>
        <family val="2"/>
        <charset val="204"/>
      </rPr>
      <t xml:space="preserve"> - 
Введіть повне ім'я та назву посади для кожного співробітника. 
У колонці Одиниці виміру вкажіть очікувану кількість днів (місяців) залучення для кожної посади.
</t>
    </r>
    <r>
      <rPr>
        <b/>
        <sz val="10"/>
        <color rgb="FF1F4E78"/>
        <rFont val="Arial"/>
        <family val="2"/>
        <charset val="204"/>
      </rPr>
      <t xml:space="preserve">Примітки до бюджету: </t>
    </r>
    <r>
      <rPr>
        <sz val="10"/>
        <color rgb="FF1F4E78"/>
        <rFont val="Arial"/>
        <family val="2"/>
        <charset val="204"/>
      </rPr>
      <t>Будь ласка, надайте пояснення щодо посади (ролі та обов'язків) та обґрунтування залученності, виділених для цієї посади.</t>
    </r>
  </si>
  <si>
    <r>
      <t xml:space="preserve">2. Activity costs - </t>
    </r>
    <r>
      <rPr>
        <sz val="10"/>
        <color rgb="FF214C67"/>
        <rFont val="Arial"/>
        <family val="2"/>
        <charset val="204"/>
      </rPr>
      <t xml:space="preserve">Include costs specific to a programmatic milestone/activity. For example, all expenses related to hosting a workshop, or collecting surveys should be detailed. Provide the name of the activity and add additional lines for each different activity. Illustrative cost types in this category include: venue rental, refreshments, transportation, supplies, equipment rental, etc.
In the units column, enter the number of units.
In the rate column, specify the rate per unit, which should represent the best estimate you can provide. </t>
    </r>
    <r>
      <rPr>
        <b/>
        <sz val="10"/>
        <color rgb="FF1F4E78"/>
        <rFont val="Arial"/>
        <family val="2"/>
        <charset val="204"/>
      </rPr>
      <t xml:space="preserve">                                                                                                                                                                                  Budget Notes:</t>
    </r>
    <r>
      <rPr>
        <sz val="10"/>
        <color rgb="FF214C67"/>
        <rFont val="Arial"/>
        <family val="2"/>
        <charset val="204"/>
      </rPr>
      <t xml:space="preserve"> Please explain costs listed under each activity in detailed budget notes, including details on the number of participants and the nature of and rationale for the costs. The notes must also explain how the unit costs have been determined (e.g. based on local bench marking, quotes from providers, or recent experience of similar activities). 
/
</t>
    </r>
    <r>
      <rPr>
        <b/>
        <sz val="10"/>
        <color rgb="FF1F4E78"/>
        <rFont val="Arial"/>
        <family val="2"/>
        <charset val="204"/>
      </rPr>
      <t>2. Витрати за активностями</t>
    </r>
    <r>
      <rPr>
        <sz val="10"/>
        <color rgb="FF1F4E78"/>
        <rFont val="Arial"/>
        <family val="2"/>
        <charset val="204"/>
      </rPr>
      <t xml:space="preserve"> - включіть витрати, що стосуються конкретного програмного етапу. Наприклад, всі витрати, пов'язані з проведенням семінару або збором опитувань, повинні бути деталізовані. Вкажіть назву заходу і додайте додаткові рядки для кожного окремого виду діяльності. Ілюстративними типами витрат у цій категорії є: оренда приміщення, закуски, транспорт, витратні матеріали, оренда обладнання тощо.
У колонці одиниць введіть кількість одиниць.
У колонці «Вартість одиниці» вкажіть вартість за одиницю, яка має відображати найкращу оцінку, яку ви можете надати.                                                                                                                                                                                     </t>
    </r>
    <r>
      <rPr>
        <b/>
        <sz val="10"/>
        <color rgb="FF1F4E78"/>
        <rFont val="Arial"/>
        <family val="2"/>
        <charset val="204"/>
      </rPr>
      <t>Примітки до бюджету:</t>
    </r>
    <r>
      <rPr>
        <sz val="10"/>
        <color rgb="FF1F4E78"/>
        <rFont val="Arial"/>
        <family val="2"/>
        <charset val="204"/>
      </rPr>
      <t xml:space="preserve"> Будь ласка, поясніть витрати, перелічені в кожному заході, в детальних бюджетних примітках, включаючи інформацію про кількість учасників, характер і обґрунтування витрат. У примітках також необхідно пояснити, як було визначено вартість за одиницю (наприклад, на основі місцевого порівняльного аналізу, котирувань постачальників послуг або нещодавнього досвіду проведення подібних заходів). </t>
    </r>
  </si>
  <si>
    <r>
      <t xml:space="preserve">3. Equipment </t>
    </r>
    <r>
      <rPr>
        <sz val="10"/>
        <color rgb="FF214C67"/>
        <rFont val="Arial"/>
        <family val="2"/>
        <charset val="204"/>
      </rPr>
      <t xml:space="preserve">-  Include all equipment which will be rented, leased or purchased under the Project. Equipment is defined as any equipment, computer hardware or software, materials, goods and vehicles and associated services necessarily required for the implementation of the services, which the awardee cannot reasonably be expected to provide were it not for the Award, which are financed or provided in full or in part by FCDO for use by the awardee. 
</t>
    </r>
    <r>
      <rPr>
        <b/>
        <sz val="10"/>
        <color rgb="FF214C67"/>
        <rFont val="Arial"/>
        <family val="2"/>
        <charset val="204"/>
      </rPr>
      <t>Budget notes:</t>
    </r>
    <r>
      <rPr>
        <sz val="10"/>
        <color rgb="FF214C67"/>
        <rFont val="Arial"/>
        <family val="2"/>
        <charset val="204"/>
      </rPr>
      <t xml:space="preserve"> Include equipment above development/purchase value of £500 or above with a useful life of at least one year. Explain purpose of the equipment and under which activities the equipment will be used.
/
</t>
    </r>
    <r>
      <rPr>
        <b/>
        <sz val="10"/>
        <color rgb="FF214C67"/>
        <rFont val="Arial"/>
        <family val="2"/>
        <charset val="204"/>
      </rPr>
      <t>3. Обладнання</t>
    </r>
    <r>
      <rPr>
        <sz val="10"/>
        <color rgb="FF214C67"/>
        <rFont val="Arial"/>
        <family val="2"/>
        <charset val="204"/>
      </rPr>
      <t xml:space="preserve"> - включає все обладнання, яке буде орендоване, взяте в лізинг або придбане в рамках Проєкту. Обладнання визначається як будь-яке обладнання, комп'ютерне обладнання або програмне забезпечення, матеріали, товари та транспортні засоби, а також пов'язані з ними послуги, необхідні для реалізації послуг, які не можуть бути надані переможцем, якби не грант, і які фінансуються або надаються повністю або частково FCDO для використання переможцем. 
</t>
    </r>
    <r>
      <rPr>
        <b/>
        <sz val="10"/>
        <color rgb="FF214C67"/>
        <rFont val="Arial"/>
        <family val="2"/>
        <charset val="204"/>
      </rPr>
      <t>Примітки до бюджету:</t>
    </r>
    <r>
      <rPr>
        <sz val="10"/>
        <color rgb="FF214C67"/>
        <rFont val="Arial"/>
        <family val="2"/>
        <charset val="204"/>
      </rPr>
      <t xml:space="preserve"> Включити обладнання, вартість розробки/закупівлі якого перевищує 500 фунтів стерлінгів або вище, з терміном експлуатації не менше одного року.  Поясніть призначення обладнання та в яких видах діяльності воно буде використовуватися.</t>
    </r>
  </si>
  <si>
    <r>
      <t xml:space="preserve">4. Monitoring and Evaluation - </t>
    </r>
    <r>
      <rPr>
        <sz val="10"/>
        <color rgb="FF214C67"/>
        <rFont val="Arial"/>
        <family val="2"/>
      </rPr>
      <t xml:space="preserve">Include here all costs related to Monitoring, Evaluation, Accountability, and Learning (MEAL) such as monitoring visits, surveys, feedback mechanism, baseline, mid-term and end-term project evaluations.
</t>
    </r>
    <r>
      <rPr>
        <b/>
        <sz val="10"/>
        <color rgb="FF214C67"/>
        <rFont val="Arial"/>
        <family val="2"/>
      </rPr>
      <t xml:space="preserve">Budget notes: </t>
    </r>
    <r>
      <rPr>
        <sz val="10"/>
        <color rgb="FF214C67"/>
        <rFont val="Arial"/>
        <family val="2"/>
      </rPr>
      <t xml:space="preserve"> Explain cost breakdown, locations, number of participants and MEAL staff involved, consultancy costs and rationale/need to the monitoring activity, e.g. to track progress, Key Performance Indicators (KPIs), assess service uptake, quality of services provided, conduct interviews with relevant stakeholders and/or focus group discussions, etc. </t>
    </r>
    <r>
      <rPr>
        <b/>
        <sz val="10"/>
        <color rgb="FF214C67"/>
        <rFont val="Arial"/>
        <family val="2"/>
      </rPr>
      <t xml:space="preserve">
/
</t>
    </r>
    <r>
      <rPr>
        <b/>
        <sz val="10"/>
        <color rgb="FF214C67"/>
        <rFont val="Arial"/>
        <family val="2"/>
        <charset val="204"/>
      </rPr>
      <t>4. Моніторинг та оцінка</t>
    </r>
    <r>
      <rPr>
        <sz val="10"/>
        <color rgb="FF214C67"/>
        <rFont val="Arial"/>
        <family val="2"/>
        <charset val="204"/>
      </rPr>
      <t xml:space="preserve"> - включіть сюди всі витрати, пов'язані з Моніторингом, Оцінюванням, Підзвітністю і Навчанням (MEAL), такі як моніторингові візити, опитування, механізм зворотного зв'язку, базові, середньострокові та кінцеві оцінки проєкту.
</t>
    </r>
    <r>
      <rPr>
        <b/>
        <sz val="10"/>
        <color rgb="FF214C67"/>
        <rFont val="Arial"/>
        <family val="2"/>
        <charset val="204"/>
      </rPr>
      <t xml:space="preserve">Примітки до бюджету: </t>
    </r>
    <r>
      <rPr>
        <sz val="10"/>
        <color rgb="FF214C67"/>
        <rFont val="Arial"/>
        <family val="2"/>
        <charset val="204"/>
      </rPr>
      <t xml:space="preserve"> Поясніть розбивку витрат, місцезнаходження, кількість учасників та залученого персоналу MEAL, витрати на консультації та обґрунтування/потребу в моніторинговій діяльності, наприклад, для відстеження прогресу, ключових показників ефективності (KPIs), оцінки використання послуг, якості наданих послуг, проведення інтерв'ю з відповідними зацікавленими сторонами та/або обговорень у фокус-групах тощо.</t>
    </r>
  </si>
  <si>
    <r>
      <rPr>
        <b/>
        <sz val="10"/>
        <color rgb="FF214C67"/>
        <rFont val="Arial"/>
      </rPr>
      <t>5. Travel and Transportation -</t>
    </r>
    <r>
      <rPr>
        <sz val="10"/>
        <color rgb="FF214C67"/>
        <rFont val="Arial"/>
      </rPr>
      <t xml:space="preserve"> This covers activity staff  travel costs including subsistence, fuel (petrol/diesel/autogas) for vehicles, etc. Illustrative cost types in this category include: lodging, subsistence (per diem), mileage, public transportation, etc. 
In the units column, enter the number of units (e.g. trips, km).
In the rate column, specify the rate per unit. 
</t>
    </r>
    <r>
      <rPr>
        <b/>
        <sz val="10"/>
        <color rgb="FF214C67"/>
        <rFont val="Arial"/>
      </rPr>
      <t>Budget Notes:</t>
    </r>
    <r>
      <rPr>
        <sz val="10"/>
        <color rgb="FF214C67"/>
        <rFont val="Arial"/>
      </rPr>
      <t xml:space="preserve"> Please note origin and destination in the budget. Please explain each cost listed for travel in detailed budget notes. Daily subsistence and lodging rates should be budgeted in accordance with the exchange rate stated in OANDA (www.oanda.com), and please note that these are not flat-rate costs and must be substantiated with receipts.
/
</t>
    </r>
    <r>
      <rPr>
        <b/>
        <sz val="10"/>
        <color rgb="FF214C67"/>
        <rFont val="Arial"/>
      </rPr>
      <t>5. Подорожі та Транспортні витрати</t>
    </r>
    <r>
      <rPr>
        <sz val="10"/>
        <color rgb="FF214C67"/>
        <rFont val="Arial"/>
      </rPr>
      <t xml:space="preserve"> - охоплює витрати на відрядження персоналу, включаючи добові, паливо (бензин/дизель/автогаз) для транспортних засобів тощо. Ілюстративні типи витрат у цій категорії включають: проживання, добові, пробіг, громадський транспорт тощо. 
У колонці «Одиниці виміру» введіть кількість одиниць (наприклад, поїздок, км).
У колонці ставка вкажіть вартість за одиницю. 
</t>
    </r>
    <r>
      <rPr>
        <b/>
        <sz val="10"/>
        <color rgb="FF214C67"/>
        <rFont val="Arial"/>
      </rPr>
      <t xml:space="preserve">Примітки до бюджету: </t>
    </r>
    <r>
      <rPr>
        <sz val="10"/>
        <color rgb="FF214C67"/>
        <rFont val="Arial"/>
      </rPr>
      <t>Будь ласка, зазначте в бюджеті пункт відправлення та пункт призначення. Будь ласка, поясніть кожну витрату, зазначену для подорожей, у детальних бюджетних примітках. Добові витрати на проживання та харчування повинні бути закладені в бюджет відповідно до обмінного курсу, зазначеного в OANDA (www.oanda.com), і, будь ласка, зверніть увагу, що ці витрати не є фіксованими і повинні бути підтверджені квитанціями.</t>
    </r>
  </si>
  <si>
    <r>
      <t xml:space="preserve">6. Sub-partners - </t>
    </r>
    <r>
      <rPr>
        <sz val="10"/>
        <color rgb="FF214C67"/>
        <rFont val="Arial"/>
        <family val="2"/>
        <charset val="204"/>
      </rPr>
      <t xml:space="preserve">include funds allocated to sub-grantees and break-down of activities as included in the SOW approved for the Grant. This section includes funds that will be allocated by issuing sub-grants to second-tier partners but do not include capacity building or other training/support provided by the Grantee to the sub-grantee. If sub-partners have already been selected, include each partner under this category and provide in the budget line the amount approved for each sub-partner. 
</t>
    </r>
    <r>
      <rPr>
        <b/>
        <sz val="10"/>
        <color rgb="FF214C67"/>
        <rFont val="Arial"/>
        <family val="2"/>
        <charset val="204"/>
      </rPr>
      <t>Budget notes:</t>
    </r>
    <r>
      <rPr>
        <sz val="10"/>
        <color rgb="FF214C67"/>
        <rFont val="Arial"/>
        <family val="2"/>
        <charset val="204"/>
      </rPr>
      <t xml:space="preserve"> Provide details such as name or sub-grantees (if available),  planned number of sub-grantees, locations, type of activities that the Sub-partners budget category will support.</t>
    </r>
    <r>
      <rPr>
        <b/>
        <sz val="10"/>
        <color rgb="FF214C67"/>
        <rFont val="Arial"/>
        <family val="2"/>
        <charset val="204"/>
      </rPr>
      <t xml:space="preserve">
/
6. Суб-партнери</t>
    </r>
    <r>
      <rPr>
        <sz val="10"/>
        <color rgb="FF214C67"/>
        <rFont val="Arial"/>
        <family val="2"/>
        <charset val="204"/>
      </rPr>
      <t xml:space="preserve"> - включають кошти, виділені суб-грантоотримувачам, та розбивку заходів, передбачених у затвердженому для гранту технічному завданні (SOW). Цей розділ включає кошти, які будуть розподілені шляхом видачі субгрантів партнерам другого рівня, але не включають розбудову потенціалу або інше навчання/підтримку, що надається грантоотримувачем субгрантерам. Якщо субпартнери вже обрані, включіть кожного партнера в цю категорію і вкажіть у бюджетному рядку суму, затверджену для кожного субпартнера. 
</t>
    </r>
    <r>
      <rPr>
        <b/>
        <sz val="10"/>
        <color rgb="FF214C67"/>
        <rFont val="Arial"/>
        <family val="2"/>
        <charset val="204"/>
      </rPr>
      <t xml:space="preserve">Примітки до бюджету: </t>
    </r>
    <r>
      <rPr>
        <sz val="10"/>
        <color rgb="FF214C67"/>
        <rFont val="Arial"/>
        <family val="2"/>
        <charset val="204"/>
      </rPr>
      <t>Надайте детальну інформацію, таку як назва субгрантерів (якщо можливо), запланована кількість субгрантерів, місцезнаходження, тип діяльності, яку буде підтримувати бюджетна категорія «Суб-партнери».</t>
    </r>
  </si>
  <si>
    <r>
      <t xml:space="preserve">7. Other Direct Costs - </t>
    </r>
    <r>
      <rPr>
        <sz val="10"/>
        <color rgb="FF1F4E78"/>
        <rFont val="Arial"/>
        <family val="2"/>
        <charset val="204"/>
      </rPr>
      <t xml:space="preserve">This covers non-labour costs allocated to implementation of the grant activity 
Insert the type of cost; illustrative cost types in this category include: communications (telephone, fax, internet, etc.), reproduction and printing costs, bank charges, a software license, etc.
In the units column, enter the number of units (for example, days or months). Allocate these costs in relation to other activities you may have. For example if you have another FCDO or donor-funded activity, you may not include 100% office rent for this budget or ongoing costs of day-to-day programmatic operations in this budget. In the rate column, specify the rate per unit.
</t>
    </r>
    <r>
      <rPr>
        <b/>
        <sz val="10"/>
        <color rgb="FF1F4E78"/>
        <rFont val="Arial"/>
        <family val="2"/>
        <charset val="204"/>
      </rPr>
      <t xml:space="preserve">Budget Notes: </t>
    </r>
    <r>
      <rPr>
        <sz val="10"/>
        <color rgb="FF1F4E78"/>
        <rFont val="Arial"/>
        <family val="2"/>
        <charset val="204"/>
      </rPr>
      <t xml:space="preserve">Each expense entered requires justification in the budget notes. Should the funds be awarded, back-up documentation (such as a software subscription receipt or license) will be required. </t>
    </r>
    <r>
      <rPr>
        <b/>
        <sz val="10"/>
        <color rgb="FF1F4E78"/>
        <rFont val="Arial"/>
        <family val="2"/>
        <charset val="204"/>
      </rPr>
      <t xml:space="preserve">
/
</t>
    </r>
    <r>
      <rPr>
        <sz val="10"/>
        <color rgb="FF1F4E78"/>
        <rFont val="Arial"/>
        <family val="2"/>
        <charset val="204"/>
      </rPr>
      <t xml:space="preserve">7. </t>
    </r>
    <r>
      <rPr>
        <b/>
        <sz val="10"/>
        <color rgb="FF1F4E78"/>
        <rFont val="Arial"/>
        <family val="2"/>
        <charset val="204"/>
      </rPr>
      <t>Інші прямі витрати</t>
    </r>
    <r>
      <rPr>
        <sz val="10"/>
        <color rgb="FF1F4E78"/>
        <rFont val="Arial"/>
        <family val="2"/>
        <charset val="204"/>
      </rPr>
      <t xml:space="preserve"> - охоплюють витрати, не пов'язані з оплатою праці, що виділяються на реалізацію грантової діяльності. 
Вкажіть тип витрат; ілюстративні типи витрат у цій категорії включають: зв'язок (телефон, факс, інтернет тощо), витрати на  друк, банківські збори, ліцензію на програмне забезпечення тощо.
У колонці «Одиниці виміру» введіть кількість одиниць (наприклад, днів або місяців). Розподіліть ці витрати по відношенню до інших видів діяльності, які ви можете здійснювати. Наприклад, якщо у вас є інша діяльність, що фінансується за рахунок коштів FCDO або донорів, ви не можете включити в цей бюджет 100% орендної плати за офіс або поточні витрати на щоденні програмні операції. У колонці «Ставка» вкажіть ставку за одиницю.
</t>
    </r>
    <r>
      <rPr>
        <b/>
        <sz val="10"/>
        <color rgb="FF1F4E78"/>
        <rFont val="Arial"/>
        <family val="2"/>
        <charset val="204"/>
      </rPr>
      <t>Примітки до бюджету:</t>
    </r>
    <r>
      <rPr>
        <sz val="10"/>
        <color rgb="FF1F4E78"/>
        <rFont val="Arial"/>
        <family val="2"/>
        <charset val="204"/>
      </rPr>
      <t xml:space="preserve"> Кожна введена витрата вимагає обґрунтування в примітках до бюджету. Якщо кошти будуть виділені, необхідно буде надати підтверджуючу документацію (наприклад, квитанцію про підписку на програмне забезпечення або ліцензію). </t>
    </r>
  </si>
  <si>
    <t xml:space="preserve">General Notes: / Загальні примітки: </t>
  </si>
  <si>
    <r>
      <t xml:space="preserve">Currency: </t>
    </r>
    <r>
      <rPr>
        <sz val="10"/>
        <color rgb="FF214C67"/>
        <rFont val="Arial"/>
        <family val="2"/>
        <charset val="204"/>
      </rPr>
      <t>The grant amount should be prepared in UAH. The Grantee is responsible to manage currency fluctuations and will absorb any loss due to currency exchange fluctuations.. Any currency exchange gains must be reallocated to the project budget in consultation with Chemonics.</t>
    </r>
    <r>
      <rPr>
        <b/>
        <sz val="10"/>
        <color rgb="FF214C67"/>
        <rFont val="Arial"/>
        <family val="2"/>
        <charset val="204"/>
      </rPr>
      <t xml:space="preserve">
/
Валюта: </t>
    </r>
    <r>
      <rPr>
        <sz val="10"/>
        <color rgb="FF214C67"/>
        <rFont val="Arial"/>
        <family val="2"/>
        <charset val="204"/>
      </rPr>
      <t>Сума гранту повинна бути розрахована в гривнях. Грантоотримувач несе відповідальність за управління валютними коливаннями і покриває будь-які збитки, пов'язані з коливаннями валютних курсів. Будь-які прибутки від курсових різниць повинні бути перерозподілені до бюджету проекту за погодженням з компанією Кімонікс.</t>
    </r>
  </si>
  <si>
    <r>
      <rPr>
        <b/>
        <sz val="10"/>
        <color rgb="FF214C67"/>
        <rFont val="Arial"/>
        <family val="2"/>
        <charset val="204"/>
      </rPr>
      <t>VAT:</t>
    </r>
    <r>
      <rPr>
        <sz val="10"/>
        <color rgb="FF214C67"/>
        <rFont val="Arial"/>
        <family val="2"/>
        <charset val="204"/>
      </rPr>
      <t xml:space="preserve"> All amounts should be inclusive of VAT (except for UK VAT which should not be included in the budget and should be added to the invoice when requesting payment) / </t>
    </r>
    <r>
      <rPr>
        <b/>
        <sz val="10"/>
        <color rgb="FF214C67"/>
        <rFont val="Arial"/>
        <family val="2"/>
        <charset val="204"/>
      </rPr>
      <t>ПДВ:</t>
    </r>
    <r>
      <rPr>
        <sz val="10"/>
        <color rgb="FF214C67"/>
        <rFont val="Arial"/>
        <family val="2"/>
        <charset val="204"/>
      </rPr>
      <t xml:space="preserve"> Усі суми повинні включати ПДВ (за винятком ПДВ у Великобританії, який не включається до бюджету і додається до рахунку-фактури при запиті на оплату)</t>
    </r>
  </si>
  <si>
    <t>1.1. Detailed Budget (advances) / 1.1. Детальний бюджет (аванси)</t>
  </si>
  <si>
    <t>Please specify the required advance payments for each month (milestone) of implementation. Advance payment cannot be for more than (one) three-months’ worth of expenses or 25% of the grant value, or £50,000, whichever is less. 
/
Будь ласка, вкажіть необхідні суми авансових платежів за кожен місяць (етап) реалізації. Аванс не може перевищувати витрати за (один)три місяці, 25% від суми гранту або £50 000 — залежно від того, яка сума менша.</t>
  </si>
  <si>
    <t>2. Summary Budget / 2. Загальний бюджет</t>
  </si>
  <si>
    <r>
      <rPr>
        <b/>
        <sz val="10"/>
        <color rgb="FFC00000"/>
        <rFont val="Arial"/>
        <family val="2"/>
        <charset val="204"/>
      </rPr>
      <t>NO INPUT NEEDED.</t>
    </r>
    <r>
      <rPr>
        <sz val="10"/>
        <color theme="1"/>
        <rFont val="Arial"/>
        <family val="2"/>
      </rPr>
      <t xml:space="preserve"> The table will be automatically populated with data from the "Detailed Budget" tab.
/
</t>
    </r>
    <r>
      <rPr>
        <b/>
        <sz val="10"/>
        <color rgb="FFC00000"/>
        <rFont val="Arial"/>
        <family val="2"/>
        <charset val="204"/>
      </rPr>
      <t>НЕ ПОТРЕБУЄ ЗАПОВНЕННЯ.</t>
    </r>
    <r>
      <rPr>
        <sz val="10"/>
        <color theme="1"/>
        <rFont val="Arial"/>
        <family val="2"/>
      </rPr>
      <t xml:space="preserve"> Таблиця буде автоматично заповнена даними з вкладки "Детальний бюджет".</t>
    </r>
  </si>
  <si>
    <t>3. Budget Summary by Milestones / 3. Загальний бюджет за Етапами</t>
  </si>
  <si>
    <t>Please provide a summary of expenditures by milestone in the table. The number of milestones should be specified along with the names of milestones to be provided. The total amount should match the Total Award Budget . 
/
 Будь ласка, надайте зведену інформацію про витрати за етапами у таблиці. Необхідно вказати кількість етапів та їхні назви. Загальна сума має відповідати загальному бюджету гранту.</t>
  </si>
  <si>
    <t>4. Budget Modification / 4. Модифікація бюджету</t>
  </si>
  <si>
    <t xml:space="preserve">To prepare and submit a budget modification, the Grantee will start by providing  on the left side of the template the current approved budget as included in the Original Grant Agreement or  latest Grant Agreement Modification signed. The Grantee will provide the most updated expenditure to date, remaining budget balance and in the right side of the template and will complete details for the modified budget. In case on no cost extensions, the total of the modification budget should match the total of the balance budget amount. 
/
Щоб підготувати та подати зміни до бюджету, грантоотримувач повинен спочатку вказати в лівій частині шаблону поточний затверджений бюджет, включений в оригінальну грантову угоду або в останню підписану модифікацію грантової угоди. У правій частині шаблону грантоотримувач надає найновішу інформацію про витрати на сьогоднішній день, залишок бюджету, а також заповнює деталі зміненого бюджету. У випадку відсутності продовження витрат, загальна сума модифікованого бюджету повинна відповідати загальній сумі залишку бюджету. </t>
  </si>
  <si>
    <t>5. Modified Summary Budget / 5. Модифікований Загальний бюджет</t>
  </si>
  <si>
    <t>The table will be automatically populated with data from the "Modified Budget" tab.
/
Таблиця буде автоматично заповнена даними з вкладки "Модифікований бюджет".</t>
  </si>
  <si>
    <t>6. Modified Budget Summary by Milestones / 6. Модифікований Загальний бюджет за етапами</t>
  </si>
  <si>
    <t>Please specify the actual costs incurred up to the date of the modification, in accordance with the submitted financial reports.
/
Потрібно зазначити фактичні витрати, понесені до моменту модифікації, відповідно до поданих фінансових звітів.</t>
  </si>
  <si>
    <t>Organisation name:</t>
  </si>
  <si>
    <t>Project title</t>
  </si>
  <si>
    <t>Country</t>
  </si>
  <si>
    <t>Award application/Reference no.</t>
  </si>
  <si>
    <t>Project Start Date</t>
  </si>
  <si>
    <t>Project End date</t>
  </si>
  <si>
    <t>Total Grant Approved Budget (Chemonics Obligated amount)</t>
  </si>
  <si>
    <t>Line Item</t>
  </si>
  <si>
    <r>
      <rPr>
        <b/>
        <sz val="10"/>
        <color rgb="FF492738"/>
        <rFont val="Arial"/>
        <family val="2"/>
        <charset val="238"/>
      </rPr>
      <t>Budget Notes</t>
    </r>
    <r>
      <rPr>
        <sz val="10"/>
        <color rgb="FF492738"/>
        <rFont val="Arial"/>
        <family val="2"/>
        <charset val="238"/>
      </rPr>
      <t xml:space="preserve"> - each budget line item must be described in detail The notes should explain: 1) why a particular item/service/human resource is needed to achieve the objectives of the grant and 2) how the unit costs/rates have been calculated (e.g. based on quotes, market research, etc). For Staff engaged in the project (under Section 1) please indicate roles and responsibilities. See Tab 01 for more guidance.</t>
    </r>
  </si>
  <si>
    <t>LOE, %</t>
  </si>
  <si>
    <t>Total Award Budget</t>
  </si>
  <si>
    <r>
      <t xml:space="preserve">Personnel   </t>
    </r>
    <r>
      <rPr>
        <b/>
        <sz val="10"/>
        <color rgb="FFFF0000"/>
        <rFont val="Arial"/>
        <family val="2"/>
        <charset val="204"/>
      </rPr>
      <t xml:space="preserve"> 
(The employment arrangement may take different forms, including under a civil law agreement or as a Private entrepreneur)</t>
    </r>
  </si>
  <si>
    <t>*БВП - "Буде визначено пізніше"</t>
  </si>
  <si>
    <t>1.1 Project manager,  Shevchenko O. / Керівник проєкту Шевченко О.</t>
  </si>
  <si>
    <r>
      <rPr>
        <b/>
        <sz val="10"/>
        <color theme="1"/>
        <rFont val="Arial"/>
        <family val="2"/>
        <charset val="204"/>
      </rPr>
      <t xml:space="preserve">Project manager </t>
    </r>
    <r>
      <rPr>
        <sz val="10"/>
        <color theme="1"/>
        <rFont val="Arial"/>
        <family val="2"/>
        <charset val="204"/>
      </rPr>
      <t xml:space="preserve">will be contracted under a civil law agreement </t>
    </r>
    <r>
      <rPr>
        <i/>
        <sz val="10"/>
        <color theme="1"/>
        <rFont val="Arial"/>
        <family val="2"/>
        <charset val="204"/>
      </rPr>
      <t xml:space="preserve">(please don't forget to include all required taxes) </t>
    </r>
    <r>
      <rPr>
        <sz val="10"/>
        <color theme="1"/>
        <rFont val="Arial"/>
        <family val="2"/>
        <charset val="204"/>
      </rPr>
      <t xml:space="preserve">
Scope of work: General management of the project; Project planning, implementation of all activities; Communication with partners; Reporting. Preparation of a descriptive report; Implementation of project monitoring, improvement and sustainability measures.</t>
    </r>
    <r>
      <rPr>
        <sz val="10"/>
        <color theme="1"/>
        <rFont val="Arial"/>
        <family val="2"/>
        <charset val="204"/>
      </rPr>
      <t xml:space="preserve"> 
</t>
    </r>
    <r>
      <rPr>
        <sz val="10"/>
        <color rgb="FFFF0000"/>
        <rFont val="Arial"/>
        <family val="2"/>
        <charset val="204"/>
      </rPr>
      <t xml:space="preserve">The salary rate is justified based on the previous contract for similar services ( attached).
</t>
    </r>
    <r>
      <rPr>
        <sz val="10"/>
        <color theme="1"/>
        <rFont val="Arial"/>
        <family val="2"/>
        <charset val="204"/>
      </rPr>
      <t xml:space="preserve">
/ </t>
    </r>
    <r>
      <rPr>
        <b/>
        <sz val="10"/>
        <color theme="1"/>
        <rFont val="Arial"/>
        <family val="2"/>
        <charset val="204"/>
      </rPr>
      <t>Керівник проєкту</t>
    </r>
    <r>
      <rPr>
        <sz val="10"/>
        <color theme="1"/>
        <rFont val="Arial"/>
        <family val="2"/>
        <charset val="204"/>
      </rPr>
      <t xml:space="preserve"> буде найнятий за цивільно-правовою угодою </t>
    </r>
    <r>
      <rPr>
        <i/>
        <sz val="10"/>
        <color theme="1"/>
        <rFont val="Arial"/>
        <family val="2"/>
        <charset val="204"/>
      </rPr>
      <t xml:space="preserve">(будь ласка, не забудьте включити всі необхідні податки) </t>
    </r>
    <r>
      <rPr>
        <sz val="10"/>
        <color theme="1"/>
        <rFont val="Arial"/>
        <family val="2"/>
        <charset val="204"/>
      </rPr>
      <t xml:space="preserve">
Перелік обов"язків: Загальне керівництво проєктом; Планування проєкту, реалізація всіх заходів; Комунікація з партнерами; Звітність. Підготовка описового звіту; Впровадження заходів з моніторингу, покращення та сталого розвитку проєкту. 
</t>
    </r>
    <r>
      <rPr>
        <sz val="10"/>
        <color rgb="FFFF0000"/>
        <rFont val="Arial"/>
        <family val="2"/>
        <charset val="204"/>
      </rPr>
      <t>Рівень заробітної плати підтверджується на основі попереднього контракту на аналогічні послуги (додається).</t>
    </r>
  </si>
  <si>
    <t>1.2 Project Coordinator, PE, 2 persons, TBD / Координатор проєкту, ФОП, 2 особи, БВП*</t>
  </si>
  <si>
    <r>
      <rPr>
        <b/>
        <sz val="10"/>
        <color theme="1"/>
        <rFont val="Arial"/>
        <family val="2"/>
        <charset val="204"/>
      </rPr>
      <t>2 Project Coordinators</t>
    </r>
    <r>
      <rPr>
        <sz val="10"/>
        <color theme="1"/>
        <rFont val="Arial"/>
        <family val="2"/>
        <charset val="204"/>
      </rPr>
      <t xml:space="preserve"> will be contracted as Private Enterpreneurs (PE).
Scope of work:Support project planning; Project coordination, implementation of activities; Monitor progress; Risks mitigation; Organize events.
</t>
    </r>
    <r>
      <rPr>
        <sz val="10"/>
        <color rgb="FFFF0000"/>
        <rFont val="Arial"/>
        <family val="2"/>
        <charset val="204"/>
      </rPr>
      <t>The salary rate is budgeted based on the market rates research results for similar services / established salary for this position.</t>
    </r>
    <r>
      <rPr>
        <sz val="10"/>
        <color theme="1"/>
        <rFont val="Arial"/>
        <family val="2"/>
        <charset val="204"/>
      </rPr>
      <t xml:space="preserve">
/ </t>
    </r>
    <r>
      <rPr>
        <b/>
        <sz val="10"/>
        <color theme="1"/>
        <rFont val="Arial"/>
        <family val="2"/>
        <charset val="204"/>
      </rPr>
      <t>2 Координатори проєкту</t>
    </r>
    <r>
      <rPr>
        <sz val="10"/>
        <color theme="1"/>
        <rFont val="Arial"/>
        <family val="2"/>
        <charset val="204"/>
      </rPr>
      <t xml:space="preserve"> будуть найняті як фізичні особи - підприємці (ФОП).
Перелік обов"язків: Підтримка планування проєкту; Координація проєкту, реалізація заходів; Моніторинг прогресу; Зниження ризиків; Організація заходів.
</t>
    </r>
    <r>
      <rPr>
        <sz val="10"/>
        <color rgb="FFFF0000"/>
        <rFont val="Arial"/>
        <family val="2"/>
        <charset val="204"/>
      </rPr>
      <t>Розмір заробітної плати забюджетований на основі результатів дослідження ринкових ставок на аналогічні послуги / штатний оклад на цю позицію.</t>
    </r>
  </si>
  <si>
    <t>1.3 Accountant, TBD / Бухгалтер, БВП</t>
  </si>
  <si>
    <r>
      <rPr>
        <b/>
        <sz val="10"/>
        <color theme="1"/>
        <rFont val="Arial"/>
        <family val="2"/>
        <charset val="204"/>
      </rPr>
      <t>Accountant</t>
    </r>
    <r>
      <rPr>
        <sz val="10"/>
        <color theme="1"/>
        <rFont val="Arial"/>
        <family val="2"/>
        <charset val="204"/>
      </rPr>
      <t xml:space="preserve"> will be contracted under a civil law agreement </t>
    </r>
    <r>
      <rPr>
        <i/>
        <sz val="10"/>
        <color theme="1"/>
        <rFont val="Arial"/>
        <family val="2"/>
        <charset val="204"/>
      </rPr>
      <t xml:space="preserve">(please don't forget to include all required taxes) </t>
    </r>
    <r>
      <rPr>
        <sz val="10"/>
        <color theme="1"/>
        <rFont val="Arial"/>
        <family val="2"/>
        <charset val="204"/>
      </rPr>
      <t xml:space="preserve">
Scope of work: Project accounting; Reporting of financial issues
</t>
    </r>
    <r>
      <rPr>
        <sz val="10"/>
        <color rgb="FFFF0000"/>
        <rFont val="Arial"/>
        <family val="2"/>
        <charset val="204"/>
      </rPr>
      <t>The salary rate is budgeted based on the market rates research results for similar services / established salary for this position.</t>
    </r>
    <r>
      <rPr>
        <sz val="10"/>
        <color theme="1"/>
        <rFont val="Arial"/>
        <family val="2"/>
        <charset val="204"/>
      </rPr>
      <t xml:space="preserve">
/ </t>
    </r>
    <r>
      <rPr>
        <b/>
        <sz val="10"/>
        <color theme="1"/>
        <rFont val="Arial"/>
        <family val="2"/>
        <charset val="204"/>
      </rPr>
      <t>Бухгалтер</t>
    </r>
    <r>
      <rPr>
        <sz val="10"/>
        <color theme="1"/>
        <rFont val="Arial"/>
        <family val="2"/>
        <charset val="204"/>
      </rPr>
      <t xml:space="preserve"> буде найнятий за цивільно-правовою угодою </t>
    </r>
    <r>
      <rPr>
        <i/>
        <sz val="10"/>
        <color theme="1"/>
        <rFont val="Arial"/>
        <family val="2"/>
        <charset val="204"/>
      </rPr>
      <t xml:space="preserve">(будь ласка, не забудьте включити всі необхідні податки) </t>
    </r>
    <r>
      <rPr>
        <sz val="10"/>
        <color theme="1"/>
        <rFont val="Arial"/>
        <family val="2"/>
        <charset val="204"/>
      </rPr>
      <t xml:space="preserve">
Перелік обов"язків: Бухгалтерський облік проєкту; Звітність з фінансових питань
</t>
    </r>
    <r>
      <rPr>
        <sz val="10"/>
        <color rgb="FFFF0000"/>
        <rFont val="Arial"/>
        <family val="2"/>
        <charset val="204"/>
      </rPr>
      <t>Розмір заробітної плати забюджетований на основі результатів дослідження ринкових ставок на аналогічні послуги / штатний оклад на цю позицію.</t>
    </r>
  </si>
  <si>
    <r>
      <t>Unit Description</t>
    </r>
    <r>
      <rPr>
        <b/>
        <i/>
        <sz val="10"/>
        <color rgb="FFFF0000"/>
        <rFont val="Arial"/>
        <family val="2"/>
        <charset val="204"/>
      </rPr>
      <t xml:space="preserve"> (per item, per hour, per day, per ticket, per person, per night, lump sum, per service, etc.)</t>
    </r>
  </si>
  <si>
    <t>Workshop 1</t>
  </si>
  <si>
    <t>2.1.1 Training Venue Rental / Оренда місця проведення тренінгу</t>
  </si>
  <si>
    <t>day / день</t>
  </si>
  <si>
    <r>
      <t xml:space="preserve">Training venue rental is needed for 3 days to conduct training course on "Culture and Identity" in Kyiv. Total number of participants is 20. Price is UAH 2,400.00 per day (8 hours per day).
</t>
    </r>
    <r>
      <rPr>
        <sz val="10"/>
        <color rgb="FFFF0000"/>
        <rFont val="Arial"/>
        <family val="2"/>
        <charset val="204"/>
      </rPr>
      <t xml:space="preserve">The cost is justified based on the lease agreement / the market rates (link to the website) / screenshot / commercial offer from the potential service provider.
</t>
    </r>
    <r>
      <rPr>
        <sz val="10"/>
        <color theme="1"/>
        <rFont val="Arial"/>
        <family val="2"/>
        <charset val="204"/>
      </rPr>
      <t>/ Оренда приміщення необхідна на 3 дні для проведення курсу «Культура та ідентичність» у Києві. Кількість учасників - 20. Вартість -2,400.00 грн за день (8 годин на день).</t>
    </r>
    <r>
      <rPr>
        <sz val="10"/>
        <color rgb="FFFF0000"/>
        <rFont val="Arial"/>
        <family val="2"/>
        <charset val="204"/>
      </rPr>
      <t xml:space="preserve">
Вартість підтверджується договором оренди / ринковими цінами (посилання на сайт) / скріншот / комерційною пропозицією від потенційного постачальника послуг.
</t>
    </r>
  </si>
  <si>
    <t>2.1.2 Food (Lunch + 2 coffee breaks) / Харчування (Обід + 2 кава паузи)</t>
  </si>
  <si>
    <t>per person / за особу</t>
  </si>
  <si>
    <r>
      <t xml:space="preserve">20 participants will be provided with 1 lunch and 2 coffee breaks per day during the 3-days training. Price is UAH 520.00 per person per day ( UAH 220.00/lunch + 2*UAH 150.00/coffee break), UAH 520.00 * 20 persons * 3 days
</t>
    </r>
    <r>
      <rPr>
        <sz val="10"/>
        <color rgb="FFFF0000"/>
        <rFont val="Arial"/>
        <family val="2"/>
        <charset val="204"/>
      </rPr>
      <t xml:space="preserve">The cost is justified based on the market rates (link to the website) / screenshot / commercial offer from the potential service provider.
</t>
    </r>
    <r>
      <rPr>
        <sz val="10"/>
        <color theme="1"/>
        <rFont val="Arial"/>
        <family val="2"/>
        <charset val="204"/>
      </rPr>
      <t xml:space="preserve">/ 20 учасникам буде забезпечено 1 обід та 2 кава-брейки на день протягом 3-денного тренінгу. Вартість - 520,00 грн. за особу на день (220,00 грн./обід + 2*150,00 грн./кава-пауза), 520,00 грн. * 20 осіб * 3 дні
</t>
    </r>
    <r>
      <rPr>
        <sz val="10"/>
        <color rgb="FFFF0000"/>
        <rFont val="Arial"/>
        <family val="2"/>
        <charset val="204"/>
      </rPr>
      <t>Вартість підтверджується ринковими цінами (посилання на сайт) / скріншот / комерційною пропозицією від потенційного постачальника послуг.</t>
    </r>
  </si>
  <si>
    <t>2.1.3 Lodging / Проживання</t>
  </si>
  <si>
    <t>per night / за ніч</t>
  </si>
  <si>
    <r>
      <t xml:space="preserve">Out of 20 participants, approximately 4 persons will be traveling to Kyiv and will require hotel accommodation for 4 nights, 1 night - UAH 2,000.00 </t>
    </r>
    <r>
      <rPr>
        <sz val="10"/>
        <color rgb="FFFF0000"/>
        <rFont val="Arial"/>
        <family val="2"/>
        <charset val="204"/>
      </rPr>
      <t>(Note: tourist tax won't be reimbursed)</t>
    </r>
    <r>
      <rPr>
        <sz val="10"/>
        <color theme="1"/>
        <rFont val="Arial"/>
        <family val="2"/>
        <charset val="204"/>
      </rPr>
      <t xml:space="preserve">
</t>
    </r>
    <r>
      <rPr>
        <sz val="10"/>
        <color rgb="FFFF0000"/>
        <rFont val="Arial"/>
        <family val="2"/>
        <charset val="204"/>
      </rPr>
      <t>The cost is justified based on the market rates (link to the website) / screenshot / commercial offer from the potential service provider.</t>
    </r>
    <r>
      <rPr>
        <sz val="10"/>
        <color theme="1"/>
        <rFont val="Arial"/>
        <family val="2"/>
        <charset val="204"/>
      </rPr>
      <t xml:space="preserve">
/ З-поміж 20 учасників приблизно 4 особи подорожуватимуть до Києва і потребуватимуть проживання в готелі на 4 ночі, 1 ніч - 2,000.00 грн. </t>
    </r>
    <r>
      <rPr>
        <sz val="10"/>
        <color rgb="FFFF0000"/>
        <rFont val="Arial"/>
        <family val="2"/>
        <charset val="204"/>
      </rPr>
      <t>(Примітка: туристичний збір не відшкодовується)</t>
    </r>
    <r>
      <rPr>
        <sz val="10"/>
        <color theme="1"/>
        <rFont val="Arial"/>
        <family val="2"/>
        <charset val="204"/>
      </rPr>
      <t xml:space="preserve">
</t>
    </r>
    <r>
      <rPr>
        <sz val="10"/>
        <color rgb="FFFF0000"/>
        <rFont val="Arial"/>
        <family val="2"/>
        <charset val="204"/>
      </rPr>
      <t>Вартість підтверджується ринковими цінами (посилання на сайт) / скріншот / комерційною пропозицією від потенційного постачальника послуг.</t>
    </r>
  </si>
  <si>
    <t>2.1.4 Transportation / Транспорт</t>
  </si>
  <si>
    <t>per ticket / за квиток</t>
  </si>
  <si>
    <r>
      <t xml:space="preserve">Transportation of 4 participants from Kharkiv to Kyiv and back by train, 4 persons *2 tickets per person. Price is UAH 800.00 per ticket (one-way).
</t>
    </r>
    <r>
      <rPr>
        <sz val="10"/>
        <color rgb="FFFF0000"/>
        <rFont val="Arial"/>
        <family val="2"/>
        <charset val="204"/>
      </rPr>
      <t>The cost is justified based on the market rates (link to the website) / screenshot / commercial offer from the potential service provider.</t>
    </r>
    <r>
      <rPr>
        <sz val="10"/>
        <color theme="1"/>
        <rFont val="Arial"/>
        <family val="2"/>
        <charset val="204"/>
      </rPr>
      <t xml:space="preserve">
/ Перевезення 4 учасників із Харкова до Києва і назад потягомб 4 особи * 2 квитки на особу. Вартість - 800.00 грн.за квиток (в одну сторону).
</t>
    </r>
    <r>
      <rPr>
        <sz val="10"/>
        <color rgb="FFFF0000"/>
        <rFont val="Arial"/>
        <family val="2"/>
        <charset val="204"/>
      </rPr>
      <t>Вартість підтверджується ринковими цінами (посилання на сайт) / скріншот / комерційною пропозицією від потенційного постачальника послуг.</t>
    </r>
  </si>
  <si>
    <t>2.1.5 Training Supplies (Stationary, Flip charts, markers, etc.) / Навчальні матеріали (канцелярське приладдя, фліпчарти, маркери тощо)</t>
  </si>
  <si>
    <t>lump sum / загальна сума</t>
  </si>
  <si>
    <r>
      <t xml:space="preserve">Block of paper 2x3 for flip chart A1 30 sheets - 1 pc., Flip chart - 1 pc., pen - 20 pcs, notebook - 20 pcs., Marker - 1 set of 3 pcs.
</t>
    </r>
    <r>
      <rPr>
        <sz val="10"/>
        <color rgb="FFFF0000"/>
        <rFont val="Arial"/>
        <family val="2"/>
        <charset val="204"/>
      </rPr>
      <t>The cost is justified based on the market rates (link to the website) / screenshot of the basket / commercial offer from the potential service provider.</t>
    </r>
    <r>
      <rPr>
        <sz val="10"/>
        <color theme="1"/>
        <rFont val="Arial"/>
        <family val="2"/>
        <charset val="204"/>
      </rPr>
      <t xml:space="preserve">
/ Блок паперу 2х3 для фліпчарту A1 30 аркушів - 1 шт., фліп чарт - 1 шт., ручка - 20 шт., блокноти - 20 шт., маркер - 1 набір з 3 шт. 
</t>
    </r>
    <r>
      <rPr>
        <sz val="10"/>
        <color rgb="FFFF0000"/>
        <rFont val="Arial"/>
        <family val="2"/>
        <charset val="204"/>
      </rPr>
      <t>Вартість підтверджується ринковими цінами (посилання на сайт) / скріншот кошика / комерційною пропозицією від потенційного постачальника послуг.</t>
    </r>
  </si>
  <si>
    <t>Sub-Total For Activity</t>
  </si>
  <si>
    <t>Workshop 2</t>
  </si>
  <si>
    <t>2.2 Training Venue Rental / Оренда місця проведення тренінгу</t>
  </si>
  <si>
    <t>hour / година</t>
  </si>
  <si>
    <r>
      <t xml:space="preserve">Training venue rental is needed for 8 hours to conduct 1-day training "Culture and Identity" for 20 persons in Dnipro. Price is UAH 500.00 per hour. 
</t>
    </r>
    <r>
      <rPr>
        <sz val="10"/>
        <color rgb="FFFF0000"/>
        <rFont val="Arial"/>
        <family val="2"/>
        <charset val="204"/>
      </rPr>
      <t xml:space="preserve">The cost is justified based on the lease agreement / the market rates (link to the website) / screenshot / commercial offer from the potential service provider.
</t>
    </r>
    <r>
      <rPr>
        <sz val="10"/>
        <color theme="1"/>
        <rFont val="Arial"/>
        <family val="2"/>
        <charset val="204"/>
      </rPr>
      <t xml:space="preserve">/ Оренда приміщення необхідна на 8 годин для проведення одноденного тренінгу «Культура та ідентичність» для 20 осіб у Дніпрі. Вартість - 500,00 грн за годину.
</t>
    </r>
    <r>
      <rPr>
        <sz val="10"/>
        <color rgb="FFFF0000"/>
        <rFont val="Arial"/>
        <family val="2"/>
        <charset val="204"/>
      </rPr>
      <t>Вартість підтверджується договором оренди / ринковими цінами (посилання на сайт) / скріншот / комерційною пропозицією від потенційного постачальника послуг.</t>
    </r>
  </si>
  <si>
    <t>Sub-Total Activity Costs</t>
  </si>
  <si>
    <t xml:space="preserve">Equipment </t>
  </si>
  <si>
    <t>3.1 Tablets / Планшети</t>
  </si>
  <si>
    <t>item / одиниця</t>
  </si>
  <si>
    <r>
      <t xml:space="preserve">Tablets are required to enable the project team to effectively coordinate the implementation of the activity.
</t>
    </r>
    <r>
      <rPr>
        <sz val="10"/>
        <color rgb="FFFF0000"/>
        <rFont val="Arial"/>
        <family val="2"/>
        <charset val="204"/>
      </rPr>
      <t>The cost is justified based on market rates</t>
    </r>
    <r>
      <rPr>
        <sz val="10"/>
        <color theme="1"/>
        <rFont val="Arial"/>
        <family val="2"/>
        <charset val="204"/>
      </rPr>
      <t xml:space="preserve"> </t>
    </r>
    <r>
      <rPr>
        <sz val="10"/>
        <color rgb="FFFF0000"/>
        <rFont val="Arial"/>
        <family val="2"/>
        <charset val="204"/>
      </rPr>
      <t>(link to the website / screenshot) / commercial offer from the potential vendor (attached)</t>
    </r>
    <r>
      <rPr>
        <sz val="10"/>
        <color theme="1"/>
        <rFont val="Arial"/>
        <family val="2"/>
        <charset val="204"/>
      </rPr>
      <t xml:space="preserve">
/ Планшети необхідні для того, щоб команда проєкту могла ефективно координувати реалізацію діяльності
</t>
    </r>
    <r>
      <rPr>
        <sz val="10"/>
        <color rgb="FFFF0000"/>
        <rFont val="Arial"/>
        <family val="2"/>
        <charset val="204"/>
      </rPr>
      <t>Вартість підтверджується ринковими цінами (посилання на вебсайт / скріншот) / комерційна пропозиція від потенційного постачальника (додається)</t>
    </r>
  </si>
  <si>
    <r>
      <rPr>
        <b/>
        <sz val="10"/>
        <color rgb="FFFF0000"/>
        <rFont val="Arial"/>
        <family val="2"/>
        <charset val="204"/>
      </rPr>
      <t xml:space="preserve">Prohibition on Certain Telecommunications Services or Equipment. </t>
    </r>
    <r>
      <rPr>
        <sz val="10"/>
        <color rgb="FFFF0000"/>
        <rFont val="Arial"/>
        <family val="2"/>
        <charset val="204"/>
      </rPr>
      <t xml:space="preserve">The Grantee must comply fully with the prohibition on procuring certain telecommunications equipment and services, including, but not limited to, phones, tablets, laptops, cameras, internet, and cloud servers produced or provided by </t>
    </r>
    <r>
      <rPr>
        <b/>
        <sz val="10"/>
        <color rgb="FFFF0000"/>
        <rFont val="Arial"/>
        <family val="2"/>
        <charset val="204"/>
      </rPr>
      <t xml:space="preserve">Huawei Technologies Company, ZTE Corporation, Hytera Communications Corporation, Hangzhou Hikvision Digital Technology Company, or Dahua Technology Company (or any subsidiary or affiliate of such entities). </t>
    </r>
    <r>
      <rPr>
        <sz val="10"/>
        <color rgb="FFFF0000"/>
        <rFont val="Arial"/>
        <family val="2"/>
        <charset val="204"/>
      </rPr>
      <t xml:space="preserve"> If the Grantee uses any FCDO grants funds to procure such equipment, Chemonics reserves the right to refuse reimbursement or seek repayment from the Grantee for the procurement.</t>
    </r>
  </si>
  <si>
    <t>3.2 Headphones / Навушники</t>
  </si>
  <si>
    <r>
      <t xml:space="preserve">Headphones are need to allow the comfortable listening to audio content by the audience.
</t>
    </r>
    <r>
      <rPr>
        <sz val="10"/>
        <color rgb="FFFF0000"/>
        <rFont val="Arial"/>
        <family val="2"/>
        <charset val="204"/>
      </rPr>
      <t>The cost is justified based on market rates (link to the website / screenshot) / commercial offer from the potential vendor (attached)</t>
    </r>
    <r>
      <rPr>
        <sz val="10"/>
        <color theme="1"/>
        <rFont val="Arial"/>
        <family val="2"/>
        <charset val="204"/>
      </rPr>
      <t xml:space="preserve">
/ Навушники необхідні для комфортного прослуховування аудіоконтенту аудиторією.
 </t>
    </r>
    <r>
      <rPr>
        <sz val="10"/>
        <color rgb="FFFF0000"/>
        <rFont val="Arial"/>
        <family val="2"/>
        <charset val="204"/>
      </rPr>
      <t>Вартість підтверджується ринковими цінами (посилання на вебсайт / скріншот) / комерційна пропозиція від потенційного постачальника (додається)</t>
    </r>
  </si>
  <si>
    <t>Sub-Total Equipment</t>
  </si>
  <si>
    <t>Monitoring, Evaluation and Learning</t>
  </si>
  <si>
    <t xml:space="preserve">Monitoring, Evaluation and Learning </t>
  </si>
  <si>
    <r>
      <t xml:space="preserve">4.1 M&amp;E expert, Franko Olha
</t>
    </r>
    <r>
      <rPr>
        <i/>
        <sz val="10"/>
        <color rgb="FFFF0000"/>
        <rFont val="Arial"/>
        <family val="2"/>
        <charset val="204"/>
      </rPr>
      <t>(Optional budget line)</t>
    </r>
  </si>
  <si>
    <r>
      <t xml:space="preserve">Ensuring the collection and recording of project results, and control over project implementation. Roles and responsibilities: Preparation of descriptive reports within the framework of the project, collection of supporting documents. Employment in the project 30 hours (10 hours per month * 3 months). Cost 500.00 UAH per hour.
</t>
    </r>
    <r>
      <rPr>
        <sz val="10"/>
        <color rgb="FFFF0000"/>
        <rFont val="Arial"/>
        <family val="2"/>
        <charset val="204"/>
      </rPr>
      <t>The hourly rate is justified based on previous contract (attached)</t>
    </r>
    <r>
      <rPr>
        <sz val="10"/>
        <color theme="1"/>
        <rFont val="Arial"/>
        <family val="2"/>
        <charset val="204"/>
      </rPr>
      <t xml:space="preserve">
/ Забезпечення збору та реєстрації результатів проекту, а також контроль за реалізацією проекту. Ролі та обов'язки: Підготовка описових звітів в рамках проекту, збір супровідних документів. Зайнятість в проекті 30 годин (10 годин на місяць * 3 місяці) . Вартість 500.00 грн за годину.
</t>
    </r>
    <r>
      <rPr>
        <sz val="10"/>
        <color rgb="FFFF0000"/>
        <rFont val="Arial"/>
        <family val="2"/>
        <charset val="204"/>
      </rPr>
      <t>Погодинна ставка підтверджується на основі попереднього договору (додається)</t>
    </r>
  </si>
  <si>
    <t>Sub-Total Monitoring, Evaluation and Learning</t>
  </si>
  <si>
    <t>Travel and Transportation</t>
  </si>
  <si>
    <t>5.1 Accommodation / Проживання</t>
  </si>
  <si>
    <r>
      <t xml:space="preserve">Hotel in Kyiv, 2 nights for 12 persons. 1 night - UAH 1,000.00 </t>
    </r>
    <r>
      <rPr>
        <sz val="10"/>
        <color rgb="FFFF0000"/>
        <rFont val="Arial"/>
        <family val="2"/>
        <charset val="204"/>
      </rPr>
      <t>(Note: tourist tax won't be reimbursed)
The cost is justified based on the market rates (link to the website) / screenshot / commercial offer from the potential service provider.</t>
    </r>
    <r>
      <rPr>
        <sz val="10"/>
        <color theme="1"/>
        <rFont val="Arial"/>
        <family val="2"/>
        <charset val="204"/>
      </rPr>
      <t xml:space="preserve">
/ Готель у Києві, 2 ночі на 12 осіб. 1 ніч - 1,000.00 грн </t>
    </r>
    <r>
      <rPr>
        <sz val="10"/>
        <color rgb="FFFF0000"/>
        <rFont val="Arial"/>
        <family val="2"/>
        <charset val="204"/>
      </rPr>
      <t>((Примітка: туристичний збір не відшкодовується)
Вартість підтверджується ринковими цінами (посилання на сайт) / скріншот / комерційною пропозицією від потенційного постачальника послуг.</t>
    </r>
  </si>
  <si>
    <t>5.2 Transport / Транспорт</t>
  </si>
  <si>
    <r>
      <t xml:space="preserve">Transportation of 12 participants from Zaporizhzhia to Kyiv and back by train. Price is UAH 2,000.00 for round trip.
</t>
    </r>
    <r>
      <rPr>
        <sz val="10"/>
        <color rgb="FFFF0000"/>
        <rFont val="Arial"/>
        <family val="2"/>
        <charset val="204"/>
      </rPr>
      <t>The cost is justified based on the market rates (link to the website) / screenshot / commercial offer from the potential service provider.</t>
    </r>
    <r>
      <rPr>
        <sz val="10"/>
        <color theme="1"/>
        <rFont val="Arial"/>
        <family val="2"/>
        <charset val="204"/>
      </rPr>
      <t xml:space="preserve">
/ Перевезення 12 учасників із Запоріжжя до Києва і назад потягом. Вартість - 2,000.00 грн. в обидва боки.
</t>
    </r>
    <r>
      <rPr>
        <sz val="10"/>
        <color rgb="FFFF0000"/>
        <rFont val="Arial"/>
        <family val="2"/>
        <charset val="204"/>
      </rPr>
      <t>Вартість підтверджується ринковими цінами (посилання на сайт) / скріншот / комерційною пропозицією від потенційного постачальника послуг.</t>
    </r>
  </si>
  <si>
    <t>Sub-Total, Travel and Transportation</t>
  </si>
  <si>
    <t>Sub-partners (activities delivered by third parties contracted by the grantee)</t>
  </si>
  <si>
    <t xml:space="preserve">Sub-partners </t>
  </si>
  <si>
    <r>
      <t xml:space="preserve">6.1 Sub-grants
</t>
    </r>
    <r>
      <rPr>
        <i/>
        <sz val="10"/>
        <color rgb="FFFF0000"/>
        <rFont val="Arial"/>
        <family val="2"/>
        <charset val="204"/>
      </rPr>
      <t>(Optional budget line)</t>
    </r>
  </si>
  <si>
    <t>Sub-grant for pilot project of the chosen training program participant
/ Субгрант на пілотний проект обраного учасника навчальної програми</t>
  </si>
  <si>
    <t>Sub-Total Sub-partners</t>
  </si>
  <si>
    <t>Other Direct Costs</t>
  </si>
  <si>
    <t>7.1 Office supplies, stationary for project team / Офісне приладдя, канцелярське приладдя для проєктної команди</t>
  </si>
  <si>
    <t>month / місяць</t>
  </si>
  <si>
    <r>
      <t xml:space="preserve">Folder - recorder A4 - 3 pcs., Block of paper 2x3 for flip chart A1 30 sheets - 1 pc., Office paper "Xerox Business" A3 80 g/m2 500 sheets - 1 pcs., Marker Centropen Fax set - 3 pc. * 6 months.
</t>
    </r>
    <r>
      <rPr>
        <sz val="10"/>
        <color rgb="FFFF0000"/>
        <rFont val="Arial"/>
        <family val="2"/>
        <charset val="204"/>
      </rPr>
      <t xml:space="preserve">The cost is justified based on the market rates (link to the website) / screenshot of the basket / commercial offer from the potential service provider.
</t>
    </r>
    <r>
      <rPr>
        <sz val="10"/>
        <color theme="1"/>
        <rFont val="Arial"/>
        <family val="2"/>
        <charset val="204"/>
      </rPr>
      <t xml:space="preserve">
/ Папка - реєстратор А4 - 3 шт., Блок паперу 2х3 для фліпчарту A1 30 аркушів - 1 шт., Папір офісний "Xerox Business" A3 80 г/м2 500 аркушів -1 шт, Маркер Centropen Fax набір - 3 шт. * 6 місяців. 
</t>
    </r>
    <r>
      <rPr>
        <sz val="10"/>
        <color rgb="FFFF0000"/>
        <rFont val="Arial"/>
        <family val="2"/>
        <charset val="204"/>
      </rPr>
      <t>Вартість підтверджується ринковими цінами (посилання на сайт) / скріншот кошика / комерційною пропозицією від потенційного постачальника послуг.</t>
    </r>
  </si>
  <si>
    <t xml:space="preserve"> 7.2 Office rent / Оренда офісу </t>
  </si>
  <si>
    <r>
      <t xml:space="preserve">60% of the cost of renting the organization's office. 
40% will be covered by XXX project (calculation is attached)
</t>
    </r>
    <r>
      <rPr>
        <sz val="10"/>
        <color rgb="FFFF0000"/>
        <rFont val="Arial"/>
        <family val="2"/>
        <charset val="204"/>
      </rPr>
      <t xml:space="preserve">The cost is justified based on the lease agreement / market rates / commercial offer from the potential service provider. </t>
    </r>
    <r>
      <rPr>
        <sz val="10"/>
        <color theme="1"/>
        <rFont val="Arial"/>
        <family val="2"/>
        <charset val="204"/>
      </rPr>
      <t xml:space="preserve">
/ 60% витрат на оренду офісу організації.
40% буде покриватись XXX проєктом (розрахунок додається)
</t>
    </r>
    <r>
      <rPr>
        <sz val="10"/>
        <color rgb="FFFF0000"/>
        <rFont val="Arial"/>
        <family val="2"/>
        <charset val="204"/>
      </rPr>
      <t>Вартість підтверджується говором оренди / ринковими цінами / комерційною пропозицією від потенційного постачальника послуг.</t>
    </r>
  </si>
  <si>
    <t>Sub-Total, Other Direct Costs</t>
  </si>
  <si>
    <t>Grant Total</t>
  </si>
  <si>
    <t xml:space="preserve">Grand Total Obligated amount to Grantee </t>
  </si>
  <si>
    <t xml:space="preserve">1.1 Position Title, number of staff in this position </t>
  </si>
  <si>
    <t xml:space="preserve">1.2 Position Title, number of staff in this position </t>
  </si>
  <si>
    <t xml:space="preserve">1.3 Position Title, number of staff in this position </t>
  </si>
  <si>
    <t xml:space="preserve">1.4 Position Title, number of staff in this position </t>
  </si>
  <si>
    <t>2.1 Workshop 1</t>
  </si>
  <si>
    <t>2.1.1 Training Venue Rental</t>
  </si>
  <si>
    <t>2.1.2 Food</t>
  </si>
  <si>
    <t>2.1.3 Lodging</t>
  </si>
  <si>
    <t>2.1.4 Transportation</t>
  </si>
  <si>
    <t xml:space="preserve">2.2 Workshop 2 </t>
  </si>
  <si>
    <t>2.2.1 Training Venue Rental</t>
  </si>
  <si>
    <t>2.2.2 Food</t>
  </si>
  <si>
    <t>2.2.3 Lodging</t>
  </si>
  <si>
    <t>2.2.4 Transportation</t>
  </si>
  <si>
    <t>2.2.5 Training Supplies (Stationary, Flip charts, markers, etc.)</t>
  </si>
  <si>
    <t>2.2.6 Equipment Rental</t>
  </si>
  <si>
    <t>Equipment</t>
  </si>
  <si>
    <t xml:space="preserve">Forecast </t>
  </si>
  <si>
    <t>Month 1</t>
  </si>
  <si>
    <t>Month 2</t>
  </si>
  <si>
    <t>Month 3</t>
  </si>
  <si>
    <t>Month 4</t>
  </si>
  <si>
    <t>Month 5</t>
  </si>
  <si>
    <t>Month 6</t>
  </si>
  <si>
    <t>Month 7</t>
  </si>
  <si>
    <t>Month 8</t>
  </si>
  <si>
    <t>Month 9</t>
  </si>
  <si>
    <t>Month 10</t>
  </si>
  <si>
    <t>Month 11</t>
  </si>
  <si>
    <t>Month 12</t>
  </si>
  <si>
    <t>LOE,%</t>
  </si>
  <si>
    <t>check</t>
  </si>
  <si>
    <t xml:space="preserve">Position Title, number of staff in this position </t>
  </si>
  <si>
    <t>Monitoring, Evaluation &amp; Learning</t>
  </si>
  <si>
    <t xml:space="preserve">Grand Total </t>
  </si>
  <si>
    <t>Summary Budget</t>
  </si>
  <si>
    <t xml:space="preserve">Total Award Amount </t>
  </si>
  <si>
    <t>1 Personnel</t>
  </si>
  <si>
    <t>2 Activities</t>
  </si>
  <si>
    <t>3 Equipment</t>
  </si>
  <si>
    <t>4 Monitoring, Evaluation and Learning</t>
  </si>
  <si>
    <t>5 Travel and Transportation</t>
  </si>
  <si>
    <t xml:space="preserve">6 Sub-partners </t>
  </si>
  <si>
    <t>7 Other Direct Costs</t>
  </si>
  <si>
    <t>Grand Total</t>
  </si>
  <si>
    <t>Budget Summary by Milestone</t>
  </si>
  <si>
    <t xml:space="preserve"> Milestone 1 (name milestone) </t>
  </si>
  <si>
    <t xml:space="preserve"> Milestone 2 (name milestone) </t>
  </si>
  <si>
    <t xml:space="preserve"> Milestone 3 (name milestone) </t>
  </si>
  <si>
    <t xml:space="preserve">Milestone 4 (name milestone) </t>
  </si>
  <si>
    <t xml:space="preserve">Milestone 5 (name milestone) </t>
  </si>
  <si>
    <t>Total (should match Total Obligated amount)</t>
  </si>
  <si>
    <t>Do NOT include any in-kind contribution in the Budget by Milestone</t>
  </si>
  <si>
    <t>M&amp;E</t>
  </si>
  <si>
    <t>Travel</t>
  </si>
  <si>
    <t>Sub-partners</t>
  </si>
  <si>
    <t>TOTAL</t>
  </si>
  <si>
    <t xml:space="preserve"> </t>
  </si>
  <si>
    <t>Check</t>
  </si>
  <si>
    <t>Total Modified Grant Approved Budget (Chemonics Obligated amount)</t>
  </si>
  <si>
    <t>Expenditure to date - UAH</t>
  </si>
  <si>
    <t>Budget balance -UAH</t>
  </si>
  <si>
    <r>
      <t xml:space="preserve">Budget Notes
</t>
    </r>
    <r>
      <rPr>
        <b/>
        <sz val="10"/>
        <color rgb="FFFF0000"/>
        <rFont val="Arial"/>
        <family val="2"/>
        <charset val="204"/>
      </rPr>
      <t>(Please explain the changes - increase/decrease per each budget adjustment)</t>
    </r>
  </si>
  <si>
    <t>Original budget</t>
  </si>
  <si>
    <t>Modified budget</t>
  </si>
  <si>
    <t>Difference</t>
  </si>
  <si>
    <t>3. Equipment</t>
  </si>
  <si>
    <t>4 Capital Expenditure</t>
  </si>
  <si>
    <t>5 Monitoring, Evaluation &amp; Learning</t>
  </si>
  <si>
    <t>6 Travel and Transportation</t>
  </si>
  <si>
    <t xml:space="preserve">7 Sub-partners </t>
  </si>
  <si>
    <t>8 Other Direct Costs</t>
  </si>
  <si>
    <t>Actuals
Report 1</t>
  </si>
  <si>
    <t>Actuals
Report 2</t>
  </si>
  <si>
    <t>Actuals
Report 3</t>
  </si>
  <si>
    <t>Actuals
Report 4</t>
  </si>
  <si>
    <t>Milestone 5 (Final reimbursement modified)</t>
  </si>
  <si>
    <t>Original Budget
Total (should match Total Obligated amount)</t>
  </si>
  <si>
    <t>Modified Budget
Total (should match Total Obligated amount)</t>
  </si>
  <si>
    <t>Difference, %</t>
  </si>
  <si>
    <t>Formula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</si>
</sst>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00_-;\-* #,##0.00_-;_-* &quot;-&quot;??_-;_-@_-"/>
    <numFmt numFmtId="165" formatCode="&quot;$&quot;#,##0"/>
    <numFmt numFmtId="166" formatCode="_-* #,##0_-;\-* #,##0_-;_-* &quot;-&quot;??_-;_-@_-"/>
    <numFmt numFmtId="167" formatCode="&quot;$&quot;#,##0.00"/>
  </numFmts>
  <fonts count="52">
    <font>
      <sz val="11"/>
      <color theme="1"/>
      <name val="Open Sans"/>
      <family val="2"/>
      <scheme val="minor"/>
    </font>
    <font>
      <b/>
      <sz val="10"/>
      <color theme="1"/>
      <name val="Calibri Light"/>
      <family val="2"/>
    </font>
    <font>
      <sz val="11"/>
      <color theme="1"/>
      <name val="Open Sans"/>
      <family val="2"/>
      <scheme val="minor"/>
    </font>
    <font>
      <sz val="10"/>
      <name val="Arial"/>
      <family val="2"/>
    </font>
    <font>
      <sz val="10"/>
      <name val="Calibri Light"/>
      <family val="2"/>
    </font>
    <font>
      <sz val="10"/>
      <color rgb="FFFF0000"/>
      <name val="Calibri Light"/>
      <family val="2"/>
    </font>
    <font>
      <sz val="10"/>
      <color theme="1"/>
      <name val="Calibri Light"/>
      <family val="2"/>
    </font>
    <font>
      <sz val="10"/>
      <name val="Arial"/>
      <family val="2"/>
    </font>
    <font>
      <b/>
      <sz val="10"/>
      <color theme="1"/>
      <name val="Arial"/>
      <family val="2"/>
    </font>
    <font>
      <sz val="10"/>
      <color theme="1"/>
      <name val="Arial"/>
      <family val="2"/>
    </font>
    <font>
      <b/>
      <sz val="10"/>
      <color theme="0"/>
      <name val="Arial"/>
      <family val="2"/>
    </font>
    <font>
      <b/>
      <sz val="10"/>
      <color theme="6" tint="-0.499984740745262"/>
      <name val="Arial"/>
      <family val="2"/>
    </font>
    <font>
      <i/>
      <sz val="10"/>
      <name val="Arial"/>
      <family val="2"/>
    </font>
    <font>
      <sz val="10"/>
      <color theme="6" tint="-0.499984740745262"/>
      <name val="Arial"/>
      <family val="2"/>
    </font>
    <font>
      <i/>
      <sz val="10"/>
      <color theme="1"/>
      <name val="Arial"/>
      <family val="2"/>
    </font>
    <font>
      <b/>
      <sz val="10"/>
      <color rgb="FF492738"/>
      <name val="Arial"/>
      <family val="2"/>
      <charset val="238"/>
    </font>
    <font>
      <sz val="10"/>
      <color rgb="FF492738"/>
      <name val="Arial"/>
      <family val="2"/>
      <charset val="238"/>
    </font>
    <font>
      <b/>
      <sz val="10"/>
      <color theme="8" tint="-0.499984740745262"/>
      <name val="Arial"/>
      <family val="2"/>
    </font>
    <font>
      <b/>
      <sz val="10"/>
      <color rgb="FF1F4E78"/>
      <name val="Arial"/>
      <family val="2"/>
    </font>
    <font>
      <b/>
      <sz val="10"/>
      <color rgb="FF214C67"/>
      <name val="Arial"/>
      <family val="2"/>
    </font>
    <font>
      <sz val="10"/>
      <color rgb="FF214C67"/>
      <name val="Arial"/>
      <family val="2"/>
    </font>
    <font>
      <b/>
      <sz val="10"/>
      <color theme="1"/>
      <name val="Arial"/>
      <family val="2"/>
      <charset val="238"/>
    </font>
    <font>
      <sz val="11"/>
      <color rgb="FF9C0006"/>
      <name val="Open Sans"/>
      <family val="2"/>
      <scheme val="minor"/>
    </font>
    <font>
      <sz val="10"/>
      <color rgb="FFFF0000"/>
      <name val="Arial"/>
      <family val="2"/>
    </font>
    <font>
      <b/>
      <sz val="11"/>
      <color rgb="FF9C0006"/>
      <name val="Open Sans"/>
      <family val="2"/>
      <scheme val="minor"/>
    </font>
    <font>
      <sz val="10"/>
      <color theme="1"/>
      <name val="Arial"/>
      <family val="2"/>
      <charset val="204"/>
    </font>
    <font>
      <sz val="10"/>
      <name val="Arial"/>
      <family val="2"/>
      <charset val="204"/>
    </font>
    <font>
      <b/>
      <sz val="10"/>
      <color theme="1"/>
      <name val="Arial"/>
      <family val="2"/>
      <charset val="204"/>
    </font>
    <font>
      <b/>
      <sz val="10"/>
      <color theme="0"/>
      <name val="Arial"/>
      <family val="2"/>
      <charset val="204"/>
    </font>
    <font>
      <b/>
      <sz val="10"/>
      <color theme="6" tint="-0.499984740745262"/>
      <name val="Arial"/>
      <family val="2"/>
      <charset val="204"/>
    </font>
    <font>
      <sz val="10"/>
      <color theme="6" tint="-0.499984740745262"/>
      <name val="Arial"/>
      <family val="2"/>
      <charset val="204"/>
    </font>
    <font>
      <i/>
      <sz val="10"/>
      <color theme="1"/>
      <name val="Arial"/>
      <family val="2"/>
      <charset val="204"/>
    </font>
    <font>
      <b/>
      <sz val="10"/>
      <color rgb="FFFF0000"/>
      <name val="Arial"/>
      <family val="2"/>
    </font>
    <font>
      <b/>
      <sz val="10"/>
      <color rgb="FF214C67"/>
      <name val="Arial"/>
      <family val="2"/>
      <charset val="204"/>
    </font>
    <font>
      <sz val="10"/>
      <color rgb="FF214C67"/>
      <name val="Arial"/>
      <family val="2"/>
      <charset val="204"/>
    </font>
    <font>
      <b/>
      <i/>
      <sz val="10"/>
      <color theme="0"/>
      <name val="Arial"/>
      <family val="2"/>
      <charset val="204"/>
    </font>
    <font>
      <b/>
      <sz val="10"/>
      <color rgb="FF1F4E78"/>
      <name val="Arial"/>
      <family val="2"/>
      <charset val="204"/>
    </font>
    <font>
      <sz val="10"/>
      <color rgb="FF1F4E78"/>
      <name val="Arial"/>
      <family val="2"/>
      <charset val="204"/>
    </font>
    <font>
      <b/>
      <sz val="11"/>
      <color rgb="FFFF0000"/>
      <name val="Arial"/>
      <family val="2"/>
      <charset val="204"/>
    </font>
    <font>
      <sz val="10"/>
      <color rgb="FFFF0000"/>
      <name val="Arial"/>
      <family val="2"/>
      <charset val="204"/>
    </font>
    <font>
      <b/>
      <sz val="10"/>
      <color rgb="FFFF0000"/>
      <name val="Arial"/>
      <family val="2"/>
      <charset val="204"/>
    </font>
    <font>
      <i/>
      <sz val="10"/>
      <color rgb="FFFF0000"/>
      <name val="Arial"/>
      <family val="2"/>
      <charset val="204"/>
    </font>
    <font>
      <b/>
      <i/>
      <sz val="10"/>
      <color rgb="FFFF0000"/>
      <name val="Arial"/>
      <family val="2"/>
      <charset val="204"/>
    </font>
    <font>
      <b/>
      <sz val="10"/>
      <name val="Arial"/>
      <family val="2"/>
      <charset val="204"/>
    </font>
    <font>
      <i/>
      <sz val="10"/>
      <name val="Calibri Light"/>
      <family val="2"/>
      <charset val="204"/>
    </font>
    <font>
      <b/>
      <i/>
      <sz val="10"/>
      <name val="Calibri Light"/>
      <family val="2"/>
      <charset val="204"/>
    </font>
    <font>
      <b/>
      <i/>
      <sz val="10"/>
      <color theme="1"/>
      <name val="Arial"/>
      <family val="2"/>
      <charset val="204"/>
    </font>
    <font>
      <sz val="11"/>
      <color theme="1"/>
      <name val="Open Sans"/>
      <scheme val="minor"/>
    </font>
    <font>
      <sz val="12"/>
      <color rgb="FF9C0006"/>
      <name val="Open Sans"/>
      <family val="2"/>
      <scheme val="minor"/>
    </font>
    <font>
      <b/>
      <sz val="10"/>
      <color rgb="FFC00000"/>
      <name val="Arial"/>
      <family val="2"/>
      <charset val="204"/>
    </font>
    <font>
      <b/>
      <sz val="10"/>
      <color rgb="FF214C67"/>
      <name val="Arial"/>
    </font>
    <font>
      <sz val="10"/>
      <color rgb="FF214C67"/>
      <name val="Arial"/>
    </font>
  </fonts>
  <fills count="12">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1" tint="0.79998168889431442"/>
        <bgColor indexed="64"/>
      </patternFill>
    </fill>
    <fill>
      <patternFill patternType="solid">
        <fgColor rgb="FFFFC7CE"/>
      </patternFill>
    </fill>
    <fill>
      <patternFill patternType="solid">
        <fgColor rgb="FFFFFF00"/>
        <bgColor indexed="64"/>
      </patternFill>
    </fill>
    <fill>
      <patternFill patternType="solid">
        <fgColor rgb="FF257E7D"/>
        <bgColor rgb="FF257E7D"/>
      </patternFill>
    </fill>
    <fill>
      <patternFill patternType="solid">
        <fgColor theme="3" tint="0.749992370372631"/>
        <bgColor indexed="64"/>
      </patternFill>
    </fill>
  </fills>
  <borders count="57">
    <border>
      <left/>
      <right/>
      <top/>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thin">
        <color indexed="64"/>
      </right>
      <top/>
      <bottom/>
      <diagonal/>
    </border>
    <border>
      <left style="medium">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rgb="FF000000"/>
      </bottom>
      <diagonal/>
    </border>
    <border>
      <left style="thin">
        <color indexed="64"/>
      </left>
      <right style="thin">
        <color indexed="64"/>
      </right>
      <top/>
      <bottom style="thin">
        <color indexed="64"/>
      </bottom>
      <diagonal/>
    </border>
    <border>
      <left style="thin">
        <color rgb="FF000000"/>
      </left>
      <right style="thin">
        <color indexed="64"/>
      </right>
      <top/>
      <bottom style="thin">
        <color indexed="64"/>
      </bottom>
      <diagonal/>
    </border>
    <border>
      <left style="thin">
        <color rgb="FF000000"/>
      </left>
      <right style="thin">
        <color indexed="64"/>
      </right>
      <top/>
      <bottom/>
      <diagonal/>
    </border>
    <border>
      <left style="thin">
        <color rgb="FF000000"/>
      </left>
      <right style="thin">
        <color indexed="64"/>
      </right>
      <top style="thin">
        <color indexed="64"/>
      </top>
      <bottom style="thin">
        <color indexed="64"/>
      </bottom>
      <diagonal/>
    </border>
    <border>
      <left style="thin">
        <color indexed="64"/>
      </left>
      <right/>
      <top style="thin">
        <color rgb="FF000000"/>
      </top>
      <bottom/>
      <diagonal/>
    </border>
    <border>
      <left style="thin">
        <color indexed="64"/>
      </left>
      <right/>
      <top/>
      <bottom style="thin">
        <color rgb="FF000000"/>
      </bottom>
      <diagonal/>
    </border>
    <border>
      <left/>
      <right/>
      <top/>
      <bottom style="thin">
        <color rgb="FF000000"/>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theme="1"/>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style="thin">
        <color theme="1"/>
      </bottom>
      <diagonal/>
    </border>
  </borders>
  <cellStyleXfs count="13">
    <xf numFmtId="0" fontId="0" fillId="0" borderId="0"/>
    <xf numFmtId="9" fontId="2" fillId="0" borderId="0" applyFont="0" applyFill="0" applyBorder="0" applyAlignment="0" applyProtection="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7" fillId="0" borderId="0"/>
    <xf numFmtId="0" fontId="2" fillId="0" borderId="0"/>
    <xf numFmtId="164" fontId="2" fillId="0" borderId="0" applyFont="0" applyFill="0" applyBorder="0" applyAlignment="0" applyProtection="0"/>
    <xf numFmtId="0" fontId="22" fillId="8" borderId="0" applyNumberFormat="0" applyBorder="0" applyAlignment="0" applyProtection="0"/>
    <xf numFmtId="0" fontId="47" fillId="0" borderId="0"/>
    <xf numFmtId="0" fontId="48" fillId="8" borderId="0" applyNumberFormat="0" applyBorder="0" applyAlignment="0" applyProtection="0"/>
    <xf numFmtId="0" fontId="2" fillId="0" borderId="0"/>
  </cellStyleXfs>
  <cellXfs count="607">
    <xf numFmtId="0" fontId="0" fillId="0" borderId="0" xfId="0"/>
    <xf numFmtId="0" fontId="6" fillId="2" borderId="0" xfId="0" applyFont="1" applyFill="1"/>
    <xf numFmtId="0" fontId="4" fillId="2" borderId="0" xfId="0" applyFont="1" applyFill="1"/>
    <xf numFmtId="10" fontId="4" fillId="2" borderId="0" xfId="5" applyNumberFormat="1" applyFont="1" applyFill="1"/>
    <xf numFmtId="3" fontId="4" fillId="2" borderId="0" xfId="0" applyNumberFormat="1" applyFont="1" applyFill="1"/>
    <xf numFmtId="0" fontId="5" fillId="2" borderId="0" xfId="0" applyFont="1" applyFill="1"/>
    <xf numFmtId="10" fontId="4" fillId="2" borderId="9" xfId="5" applyNumberFormat="1" applyFont="1" applyFill="1" applyBorder="1"/>
    <xf numFmtId="10" fontId="4" fillId="2" borderId="0" xfId="5" applyNumberFormat="1" applyFont="1" applyFill="1" applyBorder="1"/>
    <xf numFmtId="3" fontId="4" fillId="2" borderId="0" xfId="5" applyNumberFormat="1" applyFont="1" applyFill="1" applyBorder="1"/>
    <xf numFmtId="0" fontId="9" fillId="2" borderId="0" xfId="0" applyFont="1" applyFill="1"/>
    <xf numFmtId="0" fontId="9" fillId="2" borderId="9" xfId="0" applyFont="1" applyFill="1" applyBorder="1"/>
    <xf numFmtId="3" fontId="9" fillId="2" borderId="0" xfId="0" applyNumberFormat="1" applyFont="1" applyFill="1"/>
    <xf numFmtId="3" fontId="10" fillId="3" borderId="19" xfId="0" applyNumberFormat="1" applyFont="1" applyFill="1" applyBorder="1"/>
    <xf numFmtId="3" fontId="10" fillId="3" borderId="1" xfId="0" applyNumberFormat="1" applyFont="1" applyFill="1" applyBorder="1"/>
    <xf numFmtId="165" fontId="10" fillId="3" borderId="13" xfId="4" applyNumberFormat="1" applyFont="1" applyFill="1" applyBorder="1" applyAlignment="1">
      <alignment horizontal="center"/>
    </xf>
    <xf numFmtId="165" fontId="10" fillId="3" borderId="14" xfId="4" applyNumberFormat="1" applyFont="1" applyFill="1" applyBorder="1" applyAlignment="1">
      <alignment horizontal="center"/>
    </xf>
    <xf numFmtId="0" fontId="9" fillId="0" borderId="0" xfId="0" applyFont="1"/>
    <xf numFmtId="0" fontId="9" fillId="0" borderId="0" xfId="2" applyFont="1"/>
    <xf numFmtId="0" fontId="9" fillId="0" borderId="9" xfId="2" applyFont="1" applyBorder="1" applyAlignment="1">
      <alignment horizontal="center"/>
    </xf>
    <xf numFmtId="0" fontId="8" fillId="0" borderId="7" xfId="2" applyFont="1" applyBorder="1" applyAlignment="1">
      <alignment horizontal="left"/>
    </xf>
    <xf numFmtId="0" fontId="9" fillId="0" borderId="7" xfId="2" applyFont="1" applyBorder="1"/>
    <xf numFmtId="0" fontId="8" fillId="0" borderId="6" xfId="2" applyFont="1" applyBorder="1" applyAlignment="1">
      <alignment horizontal="left"/>
    </xf>
    <xf numFmtId="0" fontId="9" fillId="0" borderId="6" xfId="2" applyFont="1" applyBorder="1" applyAlignment="1">
      <alignment horizontal="center"/>
    </xf>
    <xf numFmtId="0" fontId="14" fillId="0" borderId="7" xfId="2" applyFont="1" applyBorder="1"/>
    <xf numFmtId="0" fontId="9" fillId="2" borderId="10" xfId="2" applyFont="1" applyFill="1" applyBorder="1" applyAlignment="1">
      <alignment horizontal="center"/>
    </xf>
    <xf numFmtId="0" fontId="9" fillId="2" borderId="2" xfId="2" applyFont="1" applyFill="1" applyBorder="1"/>
    <xf numFmtId="0" fontId="8" fillId="0" borderId="9" xfId="2" applyFont="1" applyBorder="1" applyAlignment="1">
      <alignment horizontal="left"/>
    </xf>
    <xf numFmtId="3" fontId="10" fillId="3" borderId="9" xfId="0" applyNumberFormat="1" applyFont="1" applyFill="1" applyBorder="1" applyAlignment="1">
      <alignment vertical="center"/>
    </xf>
    <xf numFmtId="0" fontId="8" fillId="0" borderId="0" xfId="2" applyFont="1"/>
    <xf numFmtId="0" fontId="9" fillId="0" borderId="0" xfId="2" applyFont="1" applyAlignment="1">
      <alignment wrapText="1"/>
    </xf>
    <xf numFmtId="0" fontId="3" fillId="0" borderId="0" xfId="2"/>
    <xf numFmtId="0" fontId="3" fillId="0" borderId="0" xfId="2" applyAlignment="1">
      <alignment horizontal="center"/>
    </xf>
    <xf numFmtId="0" fontId="11" fillId="4" borderId="0" xfId="2" applyFont="1" applyFill="1"/>
    <xf numFmtId="0" fontId="11" fillId="4" borderId="0" xfId="2" applyFont="1" applyFill="1" applyAlignment="1">
      <alignment wrapText="1"/>
    </xf>
    <xf numFmtId="0" fontId="9" fillId="0" borderId="3" xfId="2" applyFont="1" applyBorder="1" applyAlignment="1">
      <alignment horizontal="center"/>
    </xf>
    <xf numFmtId="0" fontId="9" fillId="0" borderId="4" xfId="2" applyFont="1" applyBorder="1"/>
    <xf numFmtId="0" fontId="8" fillId="0" borderId="0" xfId="2" applyFont="1" applyAlignment="1">
      <alignment horizontal="left"/>
    </xf>
    <xf numFmtId="0" fontId="9" fillId="0" borderId="10" xfId="2" applyFont="1" applyBorder="1" applyAlignment="1">
      <alignment horizontal="center"/>
    </xf>
    <xf numFmtId="0" fontId="9" fillId="0" borderId="2" xfId="0" applyFont="1" applyBorder="1"/>
    <xf numFmtId="3" fontId="10" fillId="3" borderId="0" xfId="0" applyNumberFormat="1" applyFont="1" applyFill="1" applyAlignment="1">
      <alignment vertical="center" wrapText="1"/>
    </xf>
    <xf numFmtId="0" fontId="8" fillId="5" borderId="7" xfId="2" applyFont="1" applyFill="1" applyBorder="1"/>
    <xf numFmtId="0" fontId="14" fillId="0" borderId="0" xfId="2" applyFont="1"/>
    <xf numFmtId="3" fontId="10" fillId="0" borderId="0" xfId="0" applyNumberFormat="1" applyFont="1" applyAlignment="1">
      <alignment vertical="center" wrapText="1"/>
    </xf>
    <xf numFmtId="0" fontId="13" fillId="0" borderId="0" xfId="2" applyFont="1" applyAlignment="1">
      <alignment horizontal="center" vertical="center" wrapText="1"/>
    </xf>
    <xf numFmtId="0" fontId="11" fillId="0" borderId="0" xfId="2" applyFont="1"/>
    <xf numFmtId="0" fontId="11" fillId="0" borderId="0" xfId="2" applyFont="1" applyAlignment="1">
      <alignment wrapText="1"/>
    </xf>
    <xf numFmtId="0" fontId="16" fillId="0" borderId="0" xfId="2" applyFont="1" applyAlignment="1">
      <alignment horizontal="center" vertical="center" wrapText="1"/>
    </xf>
    <xf numFmtId="3" fontId="10" fillId="3" borderId="21" xfId="0" applyNumberFormat="1" applyFont="1" applyFill="1" applyBorder="1" applyAlignment="1">
      <alignment vertical="center"/>
    </xf>
    <xf numFmtId="3" fontId="10" fillId="3" borderId="23" xfId="0" applyNumberFormat="1" applyFont="1" applyFill="1" applyBorder="1" applyAlignment="1">
      <alignment vertical="center" wrapText="1"/>
    </xf>
    <xf numFmtId="0" fontId="8" fillId="5" borderId="26" xfId="2" applyFont="1" applyFill="1" applyBorder="1" applyAlignment="1">
      <alignment horizontal="left"/>
    </xf>
    <xf numFmtId="0" fontId="9" fillId="0" borderId="29" xfId="2" applyFont="1" applyBorder="1"/>
    <xf numFmtId="0" fontId="9" fillId="0" borderId="30" xfId="2" applyFont="1" applyBorder="1"/>
    <xf numFmtId="0" fontId="11" fillId="4" borderId="30" xfId="2" applyFont="1" applyFill="1" applyBorder="1"/>
    <xf numFmtId="0" fontId="9" fillId="0" borderId="30" xfId="2" applyFont="1" applyBorder="1" applyAlignment="1">
      <alignment wrapText="1"/>
    </xf>
    <xf numFmtId="0" fontId="11" fillId="4" borderId="30" xfId="2" applyFont="1" applyFill="1" applyBorder="1" applyAlignment="1">
      <alignment wrapText="1"/>
    </xf>
    <xf numFmtId="0" fontId="8" fillId="4" borderId="30" xfId="2" applyFont="1" applyFill="1" applyBorder="1" applyAlignment="1">
      <alignment wrapText="1"/>
    </xf>
    <xf numFmtId="0" fontId="11" fillId="4" borderId="30" xfId="2" applyFont="1" applyFill="1" applyBorder="1" applyAlignment="1">
      <alignment horizontal="left" vertical="top"/>
    </xf>
    <xf numFmtId="0" fontId="9" fillId="0" borderId="31" xfId="2" applyFont="1" applyBorder="1" applyAlignment="1">
      <alignment wrapText="1"/>
    </xf>
    <xf numFmtId="3" fontId="10" fillId="3" borderId="32" xfId="0" applyNumberFormat="1" applyFont="1" applyFill="1" applyBorder="1" applyAlignment="1">
      <alignment vertical="center"/>
    </xf>
    <xf numFmtId="0" fontId="9" fillId="0" borderId="12" xfId="2" applyFont="1" applyBorder="1"/>
    <xf numFmtId="0" fontId="8" fillId="5" borderId="8" xfId="2" applyFont="1" applyFill="1" applyBorder="1"/>
    <xf numFmtId="0" fontId="6" fillId="0" borderId="0" xfId="0" applyFont="1"/>
    <xf numFmtId="0" fontId="4" fillId="0" borderId="0" xfId="0" applyFont="1"/>
    <xf numFmtId="3" fontId="4" fillId="0" borderId="0" xfId="0" applyNumberFormat="1" applyFont="1"/>
    <xf numFmtId="3" fontId="11" fillId="6" borderId="18" xfId="0" applyNumberFormat="1" applyFont="1" applyFill="1" applyBorder="1"/>
    <xf numFmtId="3" fontId="11" fillId="6" borderId="1" xfId="0" applyNumberFormat="1" applyFont="1" applyFill="1" applyBorder="1"/>
    <xf numFmtId="3" fontId="11" fillId="6" borderId="1" xfId="0" applyNumberFormat="1" applyFont="1" applyFill="1" applyBorder="1" applyAlignment="1">
      <alignment horizontal="center" wrapText="1"/>
    </xf>
    <xf numFmtId="3" fontId="11" fillId="6" borderId="14" xfId="0" applyNumberFormat="1" applyFont="1" applyFill="1" applyBorder="1" applyAlignment="1">
      <alignment horizontal="center" wrapText="1"/>
    </xf>
    <xf numFmtId="3" fontId="8" fillId="6" borderId="9" xfId="0" applyNumberFormat="1" applyFont="1" applyFill="1" applyBorder="1" applyAlignment="1">
      <alignment horizontal="center"/>
    </xf>
    <xf numFmtId="3" fontId="8" fillId="6" borderId="15" xfId="0" applyNumberFormat="1" applyFont="1" applyFill="1" applyBorder="1"/>
    <xf numFmtId="0" fontId="3" fillId="2" borderId="0" xfId="2" applyFill="1"/>
    <xf numFmtId="0" fontId="3" fillId="2" borderId="0" xfId="2" applyFill="1" applyAlignment="1">
      <alignment horizontal="center"/>
    </xf>
    <xf numFmtId="0" fontId="9" fillId="2" borderId="0" xfId="2" applyFont="1" applyFill="1"/>
    <xf numFmtId="3" fontId="10" fillId="2" borderId="0" xfId="0" applyNumberFormat="1" applyFont="1" applyFill="1" applyAlignment="1">
      <alignment vertical="center" wrapText="1"/>
    </xf>
    <xf numFmtId="0" fontId="16" fillId="2" borderId="0" xfId="2" applyFont="1" applyFill="1" applyAlignment="1">
      <alignment horizontal="center" vertical="center" wrapText="1"/>
    </xf>
    <xf numFmtId="0" fontId="13" fillId="2" borderId="0" xfId="2" applyFont="1" applyFill="1" applyAlignment="1">
      <alignment horizontal="center" vertical="center" wrapText="1"/>
    </xf>
    <xf numFmtId="0" fontId="11" fillId="2" borderId="0" xfId="2" applyFont="1" applyFill="1"/>
    <xf numFmtId="0" fontId="9" fillId="2" borderId="0" xfId="2" applyFont="1" applyFill="1" applyAlignment="1">
      <alignment wrapText="1"/>
    </xf>
    <xf numFmtId="0" fontId="11" fillId="2" borderId="0" xfId="2" applyFont="1" applyFill="1" applyAlignment="1">
      <alignment wrapText="1"/>
    </xf>
    <xf numFmtId="0" fontId="8" fillId="2" borderId="0" xfId="2" applyFont="1" applyFill="1"/>
    <xf numFmtId="165" fontId="1" fillId="2" borderId="0" xfId="4" applyNumberFormat="1" applyFont="1" applyFill="1" applyBorder="1" applyAlignment="1">
      <alignment horizontal="center"/>
    </xf>
    <xf numFmtId="165" fontId="5" fillId="2" borderId="0" xfId="0" applyNumberFormat="1" applyFont="1" applyFill="1"/>
    <xf numFmtId="0" fontId="9" fillId="5" borderId="36" xfId="2" applyFont="1" applyFill="1" applyBorder="1"/>
    <xf numFmtId="0" fontId="9" fillId="0" borderId="9" xfId="2" applyFont="1" applyBorder="1"/>
    <xf numFmtId="0" fontId="11" fillId="4" borderId="9" xfId="2" applyFont="1" applyFill="1" applyBorder="1"/>
    <xf numFmtId="0" fontId="11" fillId="4" borderId="12" xfId="2" applyFont="1" applyFill="1" applyBorder="1"/>
    <xf numFmtId="0" fontId="9" fillId="0" borderId="9" xfId="2" applyFont="1" applyBorder="1" applyAlignment="1">
      <alignment wrapText="1"/>
    </xf>
    <xf numFmtId="0" fontId="9" fillId="0" borderId="12" xfId="2" applyFont="1" applyBorder="1" applyAlignment="1">
      <alignment wrapText="1"/>
    </xf>
    <xf numFmtId="0" fontId="9" fillId="0" borderId="8" xfId="2" applyFont="1" applyBorder="1"/>
    <xf numFmtId="0" fontId="8" fillId="7" borderId="6" xfId="2" applyFont="1" applyFill="1" applyBorder="1" applyAlignment="1">
      <alignment horizontal="left"/>
    </xf>
    <xf numFmtId="0" fontId="8" fillId="7" borderId="7" xfId="2" applyFont="1" applyFill="1" applyBorder="1"/>
    <xf numFmtId="164" fontId="3" fillId="2" borderId="0" xfId="8" applyFont="1" applyFill="1"/>
    <xf numFmtId="164" fontId="9" fillId="2" borderId="0" xfId="8" applyFont="1" applyFill="1"/>
    <xf numFmtId="164" fontId="10" fillId="3" borderId="0" xfId="8" applyFont="1" applyFill="1" applyAlignment="1">
      <alignment vertical="center" wrapText="1"/>
    </xf>
    <xf numFmtId="164" fontId="11" fillId="4" borderId="4" xfId="8" applyFont="1" applyFill="1" applyBorder="1" applyAlignment="1">
      <alignment vertical="center"/>
    </xf>
    <xf numFmtId="164" fontId="11" fillId="4" borderId="2" xfId="8" applyFont="1" applyFill="1" applyBorder="1" applyAlignment="1">
      <alignment horizontal="center" vertical="center" wrapText="1"/>
    </xf>
    <xf numFmtId="164" fontId="9" fillId="0" borderId="0" xfId="8" applyFont="1"/>
    <xf numFmtId="164" fontId="11" fillId="4" borderId="0" xfId="8" applyFont="1" applyFill="1"/>
    <xf numFmtId="164" fontId="9" fillId="0" borderId="7" xfId="8" applyFont="1" applyBorder="1"/>
    <xf numFmtId="164" fontId="9" fillId="0" borderId="4" xfId="8" applyFont="1" applyBorder="1"/>
    <xf numFmtId="164" fontId="11" fillId="4" borderId="0" xfId="8" applyFont="1" applyFill="1" applyAlignment="1">
      <alignment horizontal="center" wrapText="1"/>
    </xf>
    <xf numFmtId="164" fontId="9" fillId="0" borderId="8" xfId="8" applyFont="1" applyBorder="1"/>
    <xf numFmtId="164" fontId="9" fillId="5" borderId="8" xfId="8" applyFont="1" applyFill="1" applyBorder="1"/>
    <xf numFmtId="164" fontId="9" fillId="0" borderId="2" xfId="8" applyFont="1" applyBorder="1"/>
    <xf numFmtId="164" fontId="9" fillId="0" borderId="12" xfId="8" applyFont="1" applyBorder="1"/>
    <xf numFmtId="164" fontId="8" fillId="5" borderId="7" xfId="8" applyFont="1" applyFill="1" applyBorder="1"/>
    <xf numFmtId="164" fontId="3" fillId="0" borderId="0" xfId="8" applyFont="1"/>
    <xf numFmtId="0" fontId="8" fillId="5" borderId="7" xfId="8" applyNumberFormat="1" applyFont="1" applyFill="1" applyBorder="1"/>
    <xf numFmtId="164" fontId="8" fillId="0" borderId="16" xfId="8" applyFont="1" applyFill="1" applyBorder="1" applyAlignment="1">
      <alignment horizontal="center"/>
    </xf>
    <xf numFmtId="164" fontId="8" fillId="0" borderId="17" xfId="8" applyFont="1" applyFill="1" applyBorder="1" applyAlignment="1">
      <alignment horizontal="center"/>
    </xf>
    <xf numFmtId="164" fontId="9" fillId="2" borderId="2" xfId="8" applyFont="1" applyFill="1" applyBorder="1"/>
    <xf numFmtId="0" fontId="9" fillId="2" borderId="2" xfId="8" applyNumberFormat="1" applyFont="1" applyFill="1" applyBorder="1"/>
    <xf numFmtId="164" fontId="9" fillId="0" borderId="7" xfId="8" applyFont="1" applyBorder="1" applyAlignment="1">
      <alignment wrapText="1"/>
    </xf>
    <xf numFmtId="164" fontId="9" fillId="5" borderId="7" xfId="8" applyFont="1" applyFill="1" applyBorder="1" applyAlignment="1">
      <alignment wrapText="1"/>
    </xf>
    <xf numFmtId="164" fontId="8" fillId="5" borderId="27" xfId="2" applyNumberFormat="1" applyFont="1" applyFill="1" applyBorder="1"/>
    <xf numFmtId="164" fontId="9" fillId="0" borderId="38" xfId="8" applyFont="1" applyBorder="1"/>
    <xf numFmtId="164" fontId="9" fillId="5" borderId="36" xfId="8" applyFont="1" applyFill="1" applyBorder="1"/>
    <xf numFmtId="164" fontId="11" fillId="4" borderId="11" xfId="8" applyFont="1" applyFill="1" applyBorder="1" applyAlignment="1">
      <alignment horizontal="center" vertical="center"/>
    </xf>
    <xf numFmtId="164" fontId="11" fillId="4" borderId="12" xfId="8" applyFont="1" applyFill="1" applyBorder="1"/>
    <xf numFmtId="164" fontId="11" fillId="4" borderId="12" xfId="8" applyFont="1" applyFill="1" applyBorder="1" applyAlignment="1">
      <alignment horizontal="center" vertical="center"/>
    </xf>
    <xf numFmtId="0" fontId="9" fillId="0" borderId="36" xfId="2" applyFont="1" applyBorder="1"/>
    <xf numFmtId="164" fontId="9" fillId="0" borderId="0" xfId="8" applyFont="1" applyBorder="1"/>
    <xf numFmtId="0" fontId="9" fillId="0" borderId="41" xfId="2" applyFont="1" applyBorder="1"/>
    <xf numFmtId="0" fontId="9" fillId="0" borderId="38" xfId="2" applyFont="1" applyBorder="1"/>
    <xf numFmtId="0" fontId="9" fillId="0" borderId="38" xfId="2" applyFont="1" applyBorder="1" applyAlignment="1">
      <alignment wrapText="1"/>
    </xf>
    <xf numFmtId="0" fontId="9" fillId="0" borderId="42" xfId="2" applyFont="1" applyBorder="1" applyAlignment="1">
      <alignment wrapText="1"/>
    </xf>
    <xf numFmtId="0" fontId="9" fillId="5" borderId="38" xfId="2" applyFont="1" applyFill="1" applyBorder="1" applyAlignment="1">
      <alignment wrapText="1"/>
    </xf>
    <xf numFmtId="0" fontId="9" fillId="0" borderId="41" xfId="2" applyFont="1" applyBorder="1" applyAlignment="1">
      <alignment wrapText="1"/>
    </xf>
    <xf numFmtId="0" fontId="9" fillId="0" borderId="43" xfId="2" applyFont="1" applyBorder="1" applyAlignment="1">
      <alignment wrapText="1"/>
    </xf>
    <xf numFmtId="0" fontId="9" fillId="0" borderId="44" xfId="2" applyFont="1" applyBorder="1" applyAlignment="1">
      <alignment wrapText="1"/>
    </xf>
    <xf numFmtId="0" fontId="9" fillId="0" borderId="5" xfId="2" applyFont="1" applyBorder="1"/>
    <xf numFmtId="0" fontId="9" fillId="0" borderId="12" xfId="0" applyFont="1" applyBorder="1"/>
    <xf numFmtId="0" fontId="11" fillId="4" borderId="12" xfId="2" applyFont="1" applyFill="1" applyBorder="1" applyAlignment="1">
      <alignment wrapText="1"/>
    </xf>
    <xf numFmtId="164" fontId="9" fillId="0" borderId="3" xfId="8" applyFont="1" applyBorder="1"/>
    <xf numFmtId="164" fontId="9" fillId="0" borderId="9" xfId="8" applyFont="1" applyBorder="1"/>
    <xf numFmtId="164" fontId="11" fillId="4" borderId="9" xfId="8" applyFont="1" applyFill="1" applyBorder="1"/>
    <xf numFmtId="164" fontId="11" fillId="4" borderId="0" xfId="8" applyFont="1" applyFill="1" applyBorder="1"/>
    <xf numFmtId="164" fontId="9" fillId="0" borderId="9" xfId="8" applyFont="1" applyBorder="1" applyAlignment="1">
      <alignment horizontal="center"/>
    </xf>
    <xf numFmtId="164" fontId="11" fillId="4" borderId="0" xfId="8" applyFont="1" applyFill="1" applyBorder="1" applyAlignment="1">
      <alignment horizontal="center" wrapText="1"/>
    </xf>
    <xf numFmtId="0" fontId="8" fillId="5" borderId="6" xfId="8" applyNumberFormat="1" applyFont="1" applyFill="1" applyBorder="1"/>
    <xf numFmtId="164" fontId="11" fillId="4" borderId="10" xfId="8" applyFont="1" applyFill="1" applyBorder="1" applyAlignment="1">
      <alignment horizontal="center" vertical="center" wrapText="1"/>
    </xf>
    <xf numFmtId="164" fontId="10" fillId="3" borderId="9" xfId="8" applyFont="1" applyFill="1" applyBorder="1" applyAlignment="1">
      <alignment vertical="center" wrapText="1"/>
    </xf>
    <xf numFmtId="164" fontId="10" fillId="3" borderId="0" xfId="8" applyFont="1" applyFill="1" applyBorder="1" applyAlignment="1">
      <alignment vertical="center" wrapText="1"/>
    </xf>
    <xf numFmtId="164" fontId="11" fillId="4" borderId="3" xfId="8" applyFont="1" applyFill="1" applyBorder="1" applyAlignment="1">
      <alignment vertical="center"/>
    </xf>
    <xf numFmtId="0" fontId="9" fillId="2" borderId="10" xfId="8" applyNumberFormat="1" applyFont="1" applyFill="1" applyBorder="1"/>
    <xf numFmtId="164" fontId="9" fillId="0" borderId="9" xfId="8" applyFont="1" applyBorder="1" applyAlignment="1">
      <alignment wrapText="1"/>
    </xf>
    <xf numFmtId="164" fontId="9" fillId="0" borderId="0" xfId="8" applyFont="1" applyBorder="1" applyAlignment="1">
      <alignment wrapText="1"/>
    </xf>
    <xf numFmtId="164" fontId="9" fillId="0" borderId="12" xfId="8" applyFont="1" applyBorder="1" applyAlignment="1">
      <alignment wrapText="1"/>
    </xf>
    <xf numFmtId="164" fontId="9" fillId="0" borderId="6" xfId="8" applyFont="1" applyBorder="1" applyAlignment="1">
      <alignment wrapText="1"/>
    </xf>
    <xf numFmtId="164" fontId="9" fillId="5" borderId="6" xfId="8" applyFont="1" applyFill="1" applyBorder="1" applyAlignment="1">
      <alignment wrapText="1"/>
    </xf>
    <xf numFmtId="164" fontId="9" fillId="5" borderId="8" xfId="8" applyFont="1" applyFill="1" applyBorder="1" applyAlignment="1">
      <alignment wrapText="1"/>
    </xf>
    <xf numFmtId="0" fontId="8" fillId="7" borderId="6" xfId="2" applyFont="1" applyFill="1" applyBorder="1"/>
    <xf numFmtId="0" fontId="9" fillId="7" borderId="43" xfId="2" applyFont="1" applyFill="1" applyBorder="1"/>
    <xf numFmtId="0" fontId="23" fillId="0" borderId="0" xfId="0" applyFont="1"/>
    <xf numFmtId="0" fontId="23" fillId="0" borderId="12" xfId="2" applyFont="1" applyBorder="1"/>
    <xf numFmtId="9" fontId="9" fillId="0" borderId="0" xfId="1" applyFont="1"/>
    <xf numFmtId="166" fontId="9" fillId="0" borderId="0" xfId="8" applyNumberFormat="1" applyFont="1" applyBorder="1"/>
    <xf numFmtId="9" fontId="9" fillId="0" borderId="0" xfId="1" applyFont="1" applyBorder="1"/>
    <xf numFmtId="166" fontId="23" fillId="0" borderId="0" xfId="8" applyNumberFormat="1" applyFont="1" applyBorder="1"/>
    <xf numFmtId="9" fontId="9" fillId="2" borderId="0" xfId="2" applyNumberFormat="1" applyFont="1" applyFill="1"/>
    <xf numFmtId="164" fontId="9" fillId="2" borderId="0" xfId="2" applyNumberFormat="1" applyFont="1" applyFill="1"/>
    <xf numFmtId="164" fontId="11" fillId="4" borderId="38" xfId="8" applyFont="1" applyFill="1" applyBorder="1" applyAlignment="1">
      <alignment horizontal="center" vertical="center"/>
    </xf>
    <xf numFmtId="164" fontId="9" fillId="0" borderId="36" xfId="8" applyFont="1" applyBorder="1"/>
    <xf numFmtId="164" fontId="9" fillId="0" borderId="3" xfId="8" applyFont="1" applyBorder="1" applyAlignment="1">
      <alignment wrapText="1"/>
    </xf>
    <xf numFmtId="164" fontId="9" fillId="0" borderId="4" xfId="8" applyFont="1" applyBorder="1" applyAlignment="1">
      <alignment wrapText="1"/>
    </xf>
    <xf numFmtId="164" fontId="9" fillId="0" borderId="5" xfId="8" applyFont="1" applyBorder="1" applyAlignment="1">
      <alignment wrapText="1"/>
    </xf>
    <xf numFmtId="164" fontId="9" fillId="0" borderId="10" xfId="8" applyFont="1" applyBorder="1" applyAlignment="1">
      <alignment wrapText="1"/>
    </xf>
    <xf numFmtId="164" fontId="9" fillId="0" borderId="2" xfId="8" applyFont="1" applyBorder="1" applyAlignment="1">
      <alignment wrapText="1"/>
    </xf>
    <xf numFmtId="164" fontId="9" fillId="0" borderId="11" xfId="8" applyFont="1" applyBorder="1" applyAlignment="1">
      <alignment wrapText="1"/>
    </xf>
    <xf numFmtId="9" fontId="25" fillId="0" borderId="0" xfId="2" applyNumberFormat="1" applyFont="1"/>
    <xf numFmtId="0" fontId="26" fillId="0" borderId="0" xfId="2" applyFont="1"/>
    <xf numFmtId="0" fontId="26" fillId="2" borderId="0" xfId="2" applyFont="1" applyFill="1"/>
    <xf numFmtId="0" fontId="25" fillId="2" borderId="0" xfId="2" applyFont="1" applyFill="1"/>
    <xf numFmtId="0" fontId="25" fillId="0" borderId="0" xfId="2" applyFont="1" applyAlignment="1">
      <alignment wrapText="1"/>
    </xf>
    <xf numFmtId="0" fontId="25" fillId="0" borderId="0" xfId="2" applyFont="1"/>
    <xf numFmtId="0" fontId="27" fillId="0" borderId="0" xfId="2" applyFont="1"/>
    <xf numFmtId="164" fontId="26" fillId="0" borderId="0" xfId="8" applyFont="1"/>
    <xf numFmtId="164" fontId="26" fillId="2" borderId="0" xfId="8" applyFont="1" applyFill="1"/>
    <xf numFmtId="164" fontId="26" fillId="2" borderId="0" xfId="8" applyFont="1" applyFill="1" applyAlignment="1">
      <alignment horizontal="center"/>
    </xf>
    <xf numFmtId="164" fontId="25" fillId="2" borderId="0" xfId="8" applyFont="1" applyFill="1"/>
    <xf numFmtId="3" fontId="28" fillId="3" borderId="9" xfId="0" applyNumberFormat="1" applyFont="1" applyFill="1" applyBorder="1" applyAlignment="1">
      <alignment vertical="center"/>
    </xf>
    <xf numFmtId="3" fontId="28" fillId="3" borderId="0" xfId="0" applyNumberFormat="1" applyFont="1" applyFill="1" applyAlignment="1">
      <alignment vertical="center" wrapText="1"/>
    </xf>
    <xf numFmtId="0" fontId="25" fillId="2" borderId="0" xfId="2" applyFont="1" applyFill="1" applyAlignment="1">
      <alignment wrapText="1"/>
    </xf>
    <xf numFmtId="0" fontId="29" fillId="4" borderId="3" xfId="2" applyFont="1" applyFill="1" applyBorder="1" applyAlignment="1">
      <alignment vertical="center"/>
    </xf>
    <xf numFmtId="0" fontId="29" fillId="4" borderId="4" xfId="2" applyFont="1" applyFill="1" applyBorder="1" applyAlignment="1">
      <alignment vertical="center"/>
    </xf>
    <xf numFmtId="165" fontId="29" fillId="4" borderId="10" xfId="0" applyNumberFormat="1" applyFont="1" applyFill="1" applyBorder="1" applyAlignment="1">
      <alignment horizontal="center" vertical="center" wrapText="1"/>
    </xf>
    <xf numFmtId="165" fontId="29" fillId="4" borderId="2" xfId="0" applyNumberFormat="1" applyFont="1" applyFill="1" applyBorder="1" applyAlignment="1">
      <alignment horizontal="center" vertical="center" wrapText="1"/>
    </xf>
    <xf numFmtId="0" fontId="27" fillId="2" borderId="0" xfId="2" applyFont="1" applyFill="1"/>
    <xf numFmtId="0" fontId="25" fillId="0" borderId="3" xfId="2" applyFont="1" applyBorder="1" applyAlignment="1">
      <alignment horizontal="center"/>
    </xf>
    <xf numFmtId="0" fontId="25" fillId="0" borderId="4" xfId="2" applyFont="1" applyBorder="1"/>
    <xf numFmtId="0" fontId="25" fillId="0" borderId="9" xfId="2" applyFont="1" applyBorder="1"/>
    <xf numFmtId="0" fontId="25" fillId="0" borderId="41" xfId="2" applyFont="1" applyBorder="1"/>
    <xf numFmtId="0" fontId="25" fillId="0" borderId="9" xfId="2" applyFont="1" applyBorder="1" applyAlignment="1">
      <alignment horizontal="center"/>
    </xf>
    <xf numFmtId="0" fontId="25" fillId="0" borderId="38" xfId="2" applyFont="1" applyBorder="1"/>
    <xf numFmtId="0" fontId="29" fillId="4" borderId="9" xfId="2" applyFont="1" applyFill="1" applyBorder="1" applyAlignment="1">
      <alignment horizontal="center"/>
    </xf>
    <xf numFmtId="0" fontId="29" fillId="4" borderId="0" xfId="2" applyFont="1" applyFill="1"/>
    <xf numFmtId="0" fontId="29" fillId="4" borderId="9" xfId="2" applyFont="1" applyFill="1" applyBorder="1"/>
    <xf numFmtId="0" fontId="29" fillId="4" borderId="38" xfId="2" applyFont="1" applyFill="1" applyBorder="1"/>
    <xf numFmtId="0" fontId="25" fillId="0" borderId="0" xfId="0" applyFont="1"/>
    <xf numFmtId="1" fontId="25" fillId="0" borderId="0" xfId="2" applyNumberFormat="1" applyFont="1"/>
    <xf numFmtId="0" fontId="25" fillId="0" borderId="38" xfId="2" applyFont="1" applyBorder="1" applyAlignment="1">
      <alignment wrapText="1"/>
    </xf>
    <xf numFmtId="0" fontId="27" fillId="0" borderId="9" xfId="2" applyFont="1" applyBorder="1" applyAlignment="1">
      <alignment horizontal="left"/>
    </xf>
    <xf numFmtId="0" fontId="27" fillId="0" borderId="0" xfId="2" applyFont="1" applyAlignment="1">
      <alignment horizontal="left"/>
    </xf>
    <xf numFmtId="0" fontId="27" fillId="0" borderId="6" xfId="2" applyFont="1" applyBorder="1" applyAlignment="1">
      <alignment horizontal="left"/>
    </xf>
    <xf numFmtId="0" fontId="27" fillId="0" borderId="7" xfId="2" applyFont="1" applyBorder="1" applyAlignment="1">
      <alignment horizontal="left"/>
    </xf>
    <xf numFmtId="0" fontId="25" fillId="0" borderId="7" xfId="2" applyFont="1" applyBorder="1"/>
    <xf numFmtId="0" fontId="25" fillId="0" borderId="6" xfId="2" applyFont="1" applyBorder="1" applyAlignment="1">
      <alignment horizontal="center"/>
    </xf>
    <xf numFmtId="0" fontId="25" fillId="5" borderId="36" xfId="2" applyFont="1" applyFill="1" applyBorder="1"/>
    <xf numFmtId="0" fontId="25" fillId="0" borderId="3" xfId="2" applyFont="1" applyBorder="1"/>
    <xf numFmtId="0" fontId="25" fillId="0" borderId="9" xfId="0" applyFont="1" applyBorder="1"/>
    <xf numFmtId="0" fontId="29" fillId="4" borderId="9" xfId="2" applyFont="1" applyFill="1" applyBorder="1" applyAlignment="1">
      <alignment horizontal="center" wrapText="1"/>
    </xf>
    <xf numFmtId="0" fontId="29" fillId="4" borderId="0" xfId="2" applyFont="1" applyFill="1" applyAlignment="1">
      <alignment wrapText="1"/>
    </xf>
    <xf numFmtId="3" fontId="29" fillId="4" borderId="0" xfId="0" applyNumberFormat="1" applyFont="1" applyFill="1" applyAlignment="1">
      <alignment horizontal="center" wrapText="1"/>
    </xf>
    <xf numFmtId="165" fontId="29" fillId="4" borderId="0" xfId="0" applyNumberFormat="1" applyFont="1" applyFill="1" applyAlignment="1">
      <alignment horizontal="center" wrapText="1"/>
    </xf>
    <xf numFmtId="0" fontId="29" fillId="4" borderId="38" xfId="2" applyFont="1" applyFill="1" applyBorder="1" applyAlignment="1">
      <alignment wrapText="1"/>
    </xf>
    <xf numFmtId="0" fontId="31" fillId="0" borderId="7" xfId="2" applyFont="1" applyBorder="1"/>
    <xf numFmtId="0" fontId="25" fillId="0" borderId="36" xfId="2" applyFont="1" applyBorder="1"/>
    <xf numFmtId="0" fontId="31" fillId="0" borderId="0" xfId="2" applyFont="1"/>
    <xf numFmtId="0" fontId="25" fillId="0" borderId="10" xfId="2" applyFont="1" applyBorder="1" applyAlignment="1">
      <alignment horizontal="center"/>
    </xf>
    <xf numFmtId="0" fontId="27" fillId="4" borderId="38" xfId="2" applyFont="1" applyFill="1" applyBorder="1" applyAlignment="1">
      <alignment wrapText="1"/>
    </xf>
    <xf numFmtId="0" fontId="29" fillId="4" borderId="38" xfId="2" applyFont="1" applyFill="1" applyBorder="1" applyAlignment="1">
      <alignment horizontal="left" vertical="top"/>
    </xf>
    <xf numFmtId="0" fontId="25" fillId="0" borderId="2" xfId="0" applyFont="1" applyBorder="1"/>
    <xf numFmtId="0" fontId="25" fillId="0" borderId="2" xfId="2" applyFont="1" applyBorder="1"/>
    <xf numFmtId="0" fontId="25" fillId="0" borderId="42" xfId="2" applyFont="1" applyBorder="1" applyAlignment="1">
      <alignment wrapText="1"/>
    </xf>
    <xf numFmtId="0" fontId="25" fillId="5" borderId="41" xfId="2" applyFont="1" applyFill="1" applyBorder="1" applyAlignment="1">
      <alignment wrapText="1"/>
    </xf>
    <xf numFmtId="0" fontId="25" fillId="2" borderId="10" xfId="2" applyFont="1" applyFill="1" applyBorder="1" applyAlignment="1">
      <alignment horizontal="center"/>
    </xf>
    <xf numFmtId="0" fontId="25" fillId="2" borderId="2" xfId="2" applyFont="1" applyFill="1" applyBorder="1"/>
    <xf numFmtId="0" fontId="25" fillId="2" borderId="10" xfId="2" applyFont="1" applyFill="1" applyBorder="1"/>
    <xf numFmtId="0" fontId="25" fillId="0" borderId="43" xfId="2" applyFont="1" applyBorder="1" applyAlignment="1">
      <alignment wrapText="1"/>
    </xf>
    <xf numFmtId="0" fontId="27" fillId="7" borderId="7" xfId="2" applyFont="1" applyFill="1" applyBorder="1"/>
    <xf numFmtId="0" fontId="27" fillId="7" borderId="6" xfId="2" applyFont="1" applyFill="1" applyBorder="1"/>
    <xf numFmtId="0" fontId="25" fillId="7" borderId="43" xfId="2" applyFont="1" applyFill="1" applyBorder="1"/>
    <xf numFmtId="0" fontId="25" fillId="0" borderId="44" xfId="2" applyFont="1" applyBorder="1" applyAlignment="1">
      <alignment wrapText="1"/>
    </xf>
    <xf numFmtId="0" fontId="26" fillId="2" borderId="0" xfId="2" applyFont="1" applyFill="1" applyAlignment="1">
      <alignment horizontal="center"/>
    </xf>
    <xf numFmtId="0" fontId="9" fillId="0" borderId="9" xfId="8" applyNumberFormat="1" applyFont="1" applyBorder="1" applyAlignment="1">
      <alignment horizontal="left" vertical="top"/>
    </xf>
    <xf numFmtId="0" fontId="9" fillId="0" borderId="0" xfId="8" applyNumberFormat="1" applyFont="1" applyBorder="1" applyAlignment="1">
      <alignment horizontal="left" vertical="top"/>
    </xf>
    <xf numFmtId="0" fontId="9" fillId="0" borderId="3" xfId="2" applyFont="1" applyBorder="1"/>
    <xf numFmtId="0" fontId="9" fillId="0" borderId="9" xfId="0" applyFont="1" applyBorder="1"/>
    <xf numFmtId="0" fontId="8" fillId="5" borderId="6" xfId="2" applyFont="1" applyFill="1" applyBorder="1"/>
    <xf numFmtId="0" fontId="23" fillId="0" borderId="9" xfId="8" applyNumberFormat="1" applyFont="1" applyBorder="1" applyAlignment="1">
      <alignment horizontal="left" vertical="top"/>
    </xf>
    <xf numFmtId="0" fontId="23" fillId="0" borderId="0" xfId="8" applyNumberFormat="1" applyFont="1" applyBorder="1" applyAlignment="1">
      <alignment horizontal="left" vertical="top"/>
    </xf>
    <xf numFmtId="9" fontId="3" fillId="2" borderId="0" xfId="1" applyFont="1" applyFill="1"/>
    <xf numFmtId="0" fontId="23" fillId="0" borderId="9" xfId="0" applyFont="1" applyBorder="1"/>
    <xf numFmtId="166" fontId="9" fillId="0" borderId="0" xfId="8" applyNumberFormat="1" applyFont="1"/>
    <xf numFmtId="9" fontId="23" fillId="0" borderId="0" xfId="1" applyFont="1"/>
    <xf numFmtId="166" fontId="9" fillId="0" borderId="9" xfId="8" applyNumberFormat="1" applyFont="1" applyBorder="1" applyAlignment="1">
      <alignment horizontal="center"/>
    </xf>
    <xf numFmtId="164" fontId="10" fillId="3" borderId="12" xfId="8" applyFont="1" applyFill="1" applyBorder="1" applyAlignment="1">
      <alignment vertical="center" wrapText="1"/>
    </xf>
    <xf numFmtId="166" fontId="3" fillId="2" borderId="0" xfId="8" applyNumberFormat="1" applyFont="1" applyFill="1"/>
    <xf numFmtId="166" fontId="9" fillId="2" borderId="0" xfId="8" applyNumberFormat="1" applyFont="1" applyFill="1"/>
    <xf numFmtId="166" fontId="10" fillId="3" borderId="0" xfId="8" applyNumberFormat="1" applyFont="1" applyFill="1" applyAlignment="1">
      <alignment vertical="center" wrapText="1"/>
    </xf>
    <xf numFmtId="166" fontId="9" fillId="0" borderId="5" xfId="8" applyNumberFormat="1" applyFont="1" applyBorder="1"/>
    <xf numFmtId="166" fontId="9" fillId="0" borderId="12" xfId="8" applyNumberFormat="1" applyFont="1" applyBorder="1"/>
    <xf numFmtId="166" fontId="11" fillId="4" borderId="12" xfId="8" applyNumberFormat="1" applyFont="1" applyFill="1" applyBorder="1"/>
    <xf numFmtId="166" fontId="23" fillId="0" borderId="12" xfId="8" applyNumberFormat="1" applyFont="1" applyBorder="1"/>
    <xf numFmtId="166" fontId="8" fillId="5" borderId="8" xfId="8" applyNumberFormat="1" applyFont="1" applyFill="1" applyBorder="1"/>
    <xf numFmtId="166" fontId="11" fillId="4" borderId="12" xfId="8" applyNumberFormat="1" applyFont="1" applyFill="1" applyBorder="1" applyAlignment="1">
      <alignment horizontal="center" vertical="center"/>
    </xf>
    <xf numFmtId="166" fontId="9" fillId="5" borderId="8" xfId="8" applyNumberFormat="1" applyFont="1" applyFill="1" applyBorder="1"/>
    <xf numFmtId="166" fontId="3" fillId="0" borderId="0" xfId="8" applyNumberFormat="1" applyFont="1"/>
    <xf numFmtId="166" fontId="9" fillId="0" borderId="12" xfId="2" applyNumberFormat="1" applyFont="1" applyBorder="1" applyAlignment="1">
      <alignment wrapText="1"/>
    </xf>
    <xf numFmtId="166" fontId="8" fillId="5" borderId="8" xfId="2" applyNumberFormat="1" applyFont="1" applyFill="1" applyBorder="1"/>
    <xf numFmtId="166" fontId="9" fillId="5" borderId="8" xfId="2" applyNumberFormat="1" applyFont="1" applyFill="1" applyBorder="1"/>
    <xf numFmtId="166" fontId="8" fillId="5" borderId="8" xfId="2" applyNumberFormat="1" applyFont="1" applyFill="1" applyBorder="1" applyAlignment="1">
      <alignment wrapText="1"/>
    </xf>
    <xf numFmtId="166" fontId="9" fillId="0" borderId="9" xfId="2" applyNumberFormat="1" applyFont="1" applyBorder="1" applyAlignment="1">
      <alignment wrapText="1"/>
    </xf>
    <xf numFmtId="166" fontId="9" fillId="5" borderId="6" xfId="2" applyNumberFormat="1" applyFont="1" applyFill="1" applyBorder="1"/>
    <xf numFmtId="166" fontId="9" fillId="0" borderId="7" xfId="8" applyNumberFormat="1" applyFont="1" applyBorder="1"/>
    <xf numFmtId="166" fontId="8" fillId="5" borderId="7" xfId="8" applyNumberFormat="1" applyFont="1" applyFill="1" applyBorder="1"/>
    <xf numFmtId="166" fontId="23" fillId="0" borderId="0" xfId="8" applyNumberFormat="1" applyFont="1"/>
    <xf numFmtId="166" fontId="32" fillId="5" borderId="8" xfId="8" applyNumberFormat="1" applyFont="1" applyFill="1" applyBorder="1"/>
    <xf numFmtId="166" fontId="9" fillId="2" borderId="0" xfId="2" applyNumberFormat="1" applyFont="1" applyFill="1"/>
    <xf numFmtId="166" fontId="3" fillId="2" borderId="0" xfId="2" applyNumberFormat="1" applyFill="1"/>
    <xf numFmtId="166" fontId="10" fillId="3" borderId="38" xfId="8" applyNumberFormat="1" applyFont="1" applyFill="1" applyBorder="1" applyAlignment="1">
      <alignment vertical="center" wrapText="1"/>
    </xf>
    <xf numFmtId="166" fontId="11" fillId="4" borderId="46" xfId="8" applyNumberFormat="1" applyFont="1" applyFill="1" applyBorder="1" applyAlignment="1">
      <alignment horizontal="center" vertical="center"/>
    </xf>
    <xf numFmtId="166" fontId="9" fillId="0" borderId="38" xfId="8" applyNumberFormat="1" applyFont="1" applyBorder="1"/>
    <xf numFmtId="166" fontId="11" fillId="4" borderId="38" xfId="8" applyNumberFormat="1" applyFont="1" applyFill="1" applyBorder="1"/>
    <xf numFmtId="166" fontId="23" fillId="0" borderId="38" xfId="8" applyNumberFormat="1" applyFont="1" applyBorder="1"/>
    <xf numFmtId="166" fontId="8" fillId="5" borderId="36" xfId="8" applyNumberFormat="1" applyFont="1" applyFill="1" applyBorder="1"/>
    <xf numFmtId="166" fontId="11" fillId="4" borderId="38" xfId="8" applyNumberFormat="1" applyFont="1" applyFill="1" applyBorder="1" applyAlignment="1">
      <alignment horizontal="center" vertical="center"/>
    </xf>
    <xf numFmtId="166" fontId="9" fillId="5" borderId="36" xfId="8" applyNumberFormat="1" applyFont="1" applyFill="1" applyBorder="1"/>
    <xf numFmtId="166" fontId="8" fillId="5" borderId="6" xfId="2" applyNumberFormat="1" applyFont="1" applyFill="1" applyBorder="1"/>
    <xf numFmtId="166" fontId="8" fillId="5" borderId="6" xfId="2" applyNumberFormat="1" applyFont="1" applyFill="1" applyBorder="1" applyAlignment="1">
      <alignment wrapText="1"/>
    </xf>
    <xf numFmtId="0" fontId="8" fillId="2" borderId="0" xfId="2" applyFont="1" applyFill="1" applyAlignment="1">
      <alignment wrapText="1"/>
    </xf>
    <xf numFmtId="0" fontId="11" fillId="4" borderId="10" xfId="8" applyNumberFormat="1" applyFont="1" applyFill="1" applyBorder="1" applyAlignment="1">
      <alignment horizontal="left" vertical="center" wrapText="1"/>
    </xf>
    <xf numFmtId="0" fontId="11" fillId="4" borderId="46" xfId="8" applyNumberFormat="1" applyFont="1" applyFill="1" applyBorder="1" applyAlignment="1">
      <alignment horizontal="left" vertical="center" wrapText="1"/>
    </xf>
    <xf numFmtId="0" fontId="11" fillId="4" borderId="10" xfId="8" applyNumberFormat="1" applyFont="1" applyFill="1" applyBorder="1" applyAlignment="1">
      <alignment horizontal="left" vertical="top" wrapText="1"/>
    </xf>
    <xf numFmtId="0" fontId="11" fillId="4" borderId="2" xfId="8" applyNumberFormat="1" applyFont="1" applyFill="1" applyBorder="1" applyAlignment="1">
      <alignment horizontal="left" vertical="top" wrapText="1"/>
    </xf>
    <xf numFmtId="0" fontId="11" fillId="4" borderId="11" xfId="8" applyNumberFormat="1" applyFont="1" applyFill="1" applyBorder="1" applyAlignment="1">
      <alignment horizontal="left" vertical="top"/>
    </xf>
    <xf numFmtId="0" fontId="13" fillId="2" borderId="0" xfId="2" applyFont="1" applyFill="1" applyAlignment="1">
      <alignment horizontal="left" vertical="top" wrapText="1"/>
    </xf>
    <xf numFmtId="0" fontId="11" fillId="4" borderId="10" xfId="0" applyFont="1" applyFill="1" applyBorder="1" applyAlignment="1">
      <alignment horizontal="left" vertical="top" wrapText="1"/>
    </xf>
    <xf numFmtId="0" fontId="11" fillId="4" borderId="11" xfId="0" applyFont="1" applyFill="1" applyBorder="1" applyAlignment="1">
      <alignment horizontal="left" vertical="top" wrapText="1"/>
    </xf>
    <xf numFmtId="0" fontId="8" fillId="2" borderId="0" xfId="2" applyFont="1" applyFill="1" applyAlignment="1">
      <alignment horizontal="left" vertical="top"/>
    </xf>
    <xf numFmtId="0" fontId="8" fillId="0" borderId="0" xfId="2" applyFont="1" applyAlignment="1">
      <alignment horizontal="left" vertical="top"/>
    </xf>
    <xf numFmtId="166" fontId="10" fillId="3" borderId="12" xfId="8" applyNumberFormat="1" applyFont="1" applyFill="1" applyBorder="1" applyAlignment="1">
      <alignment vertical="center" wrapText="1"/>
    </xf>
    <xf numFmtId="43" fontId="8" fillId="7" borderId="43" xfId="2" applyNumberFormat="1" applyFont="1" applyFill="1" applyBorder="1"/>
    <xf numFmtId="164" fontId="25" fillId="0" borderId="48" xfId="8" applyFont="1" applyBorder="1"/>
    <xf numFmtId="164" fontId="29" fillId="4" borderId="48" xfId="8" applyFont="1" applyFill="1" applyBorder="1"/>
    <xf numFmtId="164" fontId="25" fillId="0" borderId="30" xfId="8" applyFont="1" applyBorder="1"/>
    <xf numFmtId="164" fontId="25" fillId="5" borderId="49" xfId="8" applyFont="1" applyFill="1" applyBorder="1"/>
    <xf numFmtId="164" fontId="29" fillId="4" borderId="48" xfId="8" applyFont="1" applyFill="1" applyBorder="1" applyAlignment="1">
      <alignment horizontal="center" vertical="center"/>
    </xf>
    <xf numFmtId="164" fontId="25" fillId="0" borderId="49" xfId="8" applyFont="1" applyBorder="1"/>
    <xf numFmtId="164" fontId="25" fillId="0" borderId="47" xfId="8" applyFont="1" applyBorder="1"/>
    <xf numFmtId="164" fontId="25" fillId="2" borderId="47" xfId="8" applyFont="1" applyFill="1" applyBorder="1"/>
    <xf numFmtId="164" fontId="27" fillId="7" borderId="49" xfId="8" applyFont="1" applyFill="1" applyBorder="1"/>
    <xf numFmtId="0" fontId="38" fillId="2" borderId="0" xfId="2" applyFont="1" applyFill="1" applyAlignment="1">
      <alignment wrapText="1"/>
    </xf>
    <xf numFmtId="0" fontId="29" fillId="4" borderId="3" xfId="2" applyFont="1" applyFill="1" applyBorder="1" applyAlignment="1">
      <alignment horizontal="center" vertical="center"/>
    </xf>
    <xf numFmtId="0" fontId="29" fillId="4" borderId="4" xfId="2" applyFont="1" applyFill="1" applyBorder="1" applyAlignment="1">
      <alignment horizontal="center" vertical="center"/>
    </xf>
    <xf numFmtId="0" fontId="25" fillId="0" borderId="4" xfId="2" applyFont="1" applyBorder="1" applyAlignment="1">
      <alignment horizontal="center"/>
    </xf>
    <xf numFmtId="0" fontId="25" fillId="0" borderId="0" xfId="0" applyFont="1" applyAlignment="1">
      <alignment horizontal="center"/>
    </xf>
    <xf numFmtId="0" fontId="25" fillId="0" borderId="0" xfId="2" applyFont="1" applyAlignment="1">
      <alignment horizontal="center"/>
    </xf>
    <xf numFmtId="0" fontId="25" fillId="0" borderId="9" xfId="2" applyFont="1" applyBorder="1" applyAlignment="1">
      <alignment horizontal="center" vertical="center"/>
    </xf>
    <xf numFmtId="9" fontId="25" fillId="0" borderId="0" xfId="2" applyNumberFormat="1" applyFont="1" applyAlignment="1">
      <alignment vertical="center"/>
    </xf>
    <xf numFmtId="4" fontId="25" fillId="0" borderId="0" xfId="2" applyNumberFormat="1" applyFont="1" applyAlignment="1">
      <alignment vertical="center"/>
    </xf>
    <xf numFmtId="164" fontId="25" fillId="0" borderId="48" xfId="8" applyFont="1" applyBorder="1" applyAlignment="1">
      <alignment vertical="center"/>
    </xf>
    <xf numFmtId="0" fontId="25" fillId="2" borderId="0" xfId="2" applyFont="1" applyFill="1" applyAlignment="1">
      <alignment vertical="center"/>
    </xf>
    <xf numFmtId="0" fontId="25" fillId="0" borderId="0" xfId="2" applyFont="1" applyAlignment="1">
      <alignment vertical="center"/>
    </xf>
    <xf numFmtId="1" fontId="25" fillId="0" borderId="0" xfId="2" applyNumberFormat="1" applyFont="1" applyAlignment="1">
      <alignment horizontal="center" vertical="center"/>
    </xf>
    <xf numFmtId="0" fontId="25" fillId="0" borderId="38" xfId="2" applyFont="1" applyBorder="1" applyAlignment="1">
      <alignment vertical="center" wrapText="1"/>
    </xf>
    <xf numFmtId="0" fontId="25" fillId="0" borderId="0" xfId="2" applyFont="1" applyAlignment="1">
      <alignment horizontal="center" vertical="center"/>
    </xf>
    <xf numFmtId="4" fontId="25" fillId="0" borderId="0" xfId="2" applyNumberFormat="1" applyFont="1" applyAlignment="1">
      <alignment horizontal="center" vertical="center"/>
    </xf>
    <xf numFmtId="0" fontId="25" fillId="2" borderId="0" xfId="2" applyFont="1" applyFill="1" applyAlignment="1">
      <alignment horizontal="center"/>
    </xf>
    <xf numFmtId="3" fontId="28" fillId="3" borderId="0" xfId="0" applyNumberFormat="1" applyFont="1" applyFill="1" applyAlignment="1">
      <alignment horizontal="center" vertical="center" wrapText="1"/>
    </xf>
    <xf numFmtId="0" fontId="27" fillId="0" borderId="0" xfId="2" applyFont="1" applyAlignment="1">
      <alignment horizontal="center"/>
    </xf>
    <xf numFmtId="0" fontId="31" fillId="0" borderId="0" xfId="2" applyFont="1" applyAlignment="1">
      <alignment horizontal="center"/>
    </xf>
    <xf numFmtId="0" fontId="25" fillId="0" borderId="2" xfId="0" applyFont="1" applyBorder="1" applyAlignment="1">
      <alignment horizontal="center"/>
    </xf>
    <xf numFmtId="0" fontId="25" fillId="2" borderId="2" xfId="2" applyFont="1" applyFill="1" applyBorder="1" applyAlignment="1">
      <alignment horizontal="center"/>
    </xf>
    <xf numFmtId="0" fontId="26" fillId="0" borderId="0" xfId="2" applyFont="1" applyAlignment="1">
      <alignment horizontal="center"/>
    </xf>
    <xf numFmtId="0" fontId="27" fillId="0" borderId="0" xfId="0" applyFont="1" applyAlignment="1">
      <alignment horizontal="center"/>
    </xf>
    <xf numFmtId="0" fontId="27" fillId="0" borderId="0" xfId="0" applyFont="1"/>
    <xf numFmtId="164" fontId="35" fillId="3" borderId="2" xfId="8" applyFont="1" applyFill="1" applyBorder="1" applyAlignment="1">
      <alignment horizontal="center" vertical="center" wrapText="1"/>
    </xf>
    <xf numFmtId="0" fontId="39" fillId="2" borderId="0" xfId="2" applyFont="1" applyFill="1"/>
    <xf numFmtId="0" fontId="41" fillId="9" borderId="0" xfId="2" applyFont="1" applyFill="1"/>
    <xf numFmtId="0" fontId="25" fillId="9" borderId="0" xfId="2" applyFont="1" applyFill="1"/>
    <xf numFmtId="164" fontId="35" fillId="3" borderId="0" xfId="8" applyFont="1" applyFill="1" applyBorder="1" applyAlignment="1">
      <alignment horizontal="center" vertical="center" wrapText="1"/>
    </xf>
    <xf numFmtId="0" fontId="25" fillId="0" borderId="0" xfId="2" applyFont="1" applyAlignment="1">
      <alignment horizontal="left"/>
    </xf>
    <xf numFmtId="0" fontId="25" fillId="0" borderId="9" xfId="2" applyFont="1" applyBorder="1" applyAlignment="1">
      <alignment horizontal="left"/>
    </xf>
    <xf numFmtId="164" fontId="25" fillId="0" borderId="48" xfId="8" applyFont="1" applyBorder="1" applyAlignment="1">
      <alignment horizontal="left"/>
    </xf>
    <xf numFmtId="0" fontId="25" fillId="0" borderId="38" xfId="2" applyFont="1" applyBorder="1" applyAlignment="1">
      <alignment horizontal="left" wrapText="1"/>
    </xf>
    <xf numFmtId="0" fontId="25" fillId="2" borderId="0" xfId="2" applyFont="1" applyFill="1" applyAlignment="1">
      <alignment horizontal="left"/>
    </xf>
    <xf numFmtId="164" fontId="29" fillId="4" borderId="37" xfId="8" applyFont="1" applyFill="1" applyBorder="1" applyAlignment="1">
      <alignment horizontal="center" vertical="center"/>
    </xf>
    <xf numFmtId="164" fontId="29" fillId="4" borderId="46" xfId="8" applyFont="1" applyFill="1" applyBorder="1" applyAlignment="1">
      <alignment horizontal="center" vertical="center" wrapText="1"/>
    </xf>
    <xf numFmtId="164" fontId="29" fillId="4" borderId="37" xfId="8" applyFont="1" applyFill="1" applyBorder="1" applyAlignment="1">
      <alignment vertical="center"/>
    </xf>
    <xf numFmtId="164" fontId="11" fillId="4" borderId="41" xfId="8" applyFont="1" applyFill="1" applyBorder="1" applyAlignment="1">
      <alignment vertical="center"/>
    </xf>
    <xf numFmtId="164" fontId="11" fillId="4" borderId="46" xfId="8" applyFont="1" applyFill="1" applyBorder="1" applyAlignment="1">
      <alignment horizontal="center" vertical="center"/>
    </xf>
    <xf numFmtId="0" fontId="0" fillId="2" borderId="36" xfId="0" applyFill="1" applyBorder="1" applyAlignment="1">
      <alignment vertical="center"/>
    </xf>
    <xf numFmtId="0" fontId="0" fillId="2" borderId="36" xfId="0" applyFill="1" applyBorder="1" applyAlignment="1">
      <alignment horizontal="left" vertical="center" wrapText="1"/>
    </xf>
    <xf numFmtId="0" fontId="0" fillId="2" borderId="36" xfId="0" applyFill="1" applyBorder="1" applyAlignment="1">
      <alignment vertical="center" wrapText="1"/>
    </xf>
    <xf numFmtId="0" fontId="43" fillId="4" borderId="38" xfId="2" applyFont="1" applyFill="1" applyBorder="1" applyAlignment="1">
      <alignment wrapText="1"/>
    </xf>
    <xf numFmtId="0" fontId="43" fillId="4" borderId="38" xfId="2" applyFont="1" applyFill="1" applyBorder="1"/>
    <xf numFmtId="0" fontId="11" fillId="4" borderId="24" xfId="2" applyFont="1" applyFill="1" applyBorder="1" applyAlignment="1">
      <alignment vertical="center"/>
    </xf>
    <xf numFmtId="164" fontId="9" fillId="0" borderId="25" xfId="8" applyFont="1" applyBorder="1" applyAlignment="1">
      <alignment vertical="center"/>
    </xf>
    <xf numFmtId="3" fontId="44" fillId="9" borderId="0" xfId="0" applyNumberFormat="1" applyFont="1" applyFill="1"/>
    <xf numFmtId="3" fontId="45" fillId="9" borderId="0" xfId="0" applyNumberFormat="1" applyFont="1" applyFill="1"/>
    <xf numFmtId="3" fontId="10" fillId="10" borderId="33" xfId="0" applyNumberFormat="1" applyFont="1" applyFill="1" applyBorder="1" applyAlignment="1">
      <alignment horizontal="center" vertical="center" wrapText="1"/>
    </xf>
    <xf numFmtId="0" fontId="11" fillId="4" borderId="9" xfId="2" applyFont="1" applyFill="1" applyBorder="1" applyAlignment="1">
      <alignment horizontal="center" vertical="center"/>
    </xf>
    <xf numFmtId="43" fontId="9" fillId="2" borderId="0" xfId="2" applyNumberFormat="1" applyFont="1" applyFill="1"/>
    <xf numFmtId="0" fontId="29" fillId="4" borderId="9" xfId="2" applyFont="1" applyFill="1" applyBorder="1" applyAlignment="1">
      <alignment horizontal="center" vertical="center" wrapText="1"/>
    </xf>
    <xf numFmtId="0" fontId="29" fillId="4" borderId="0" xfId="2" applyFont="1" applyFill="1" applyAlignment="1">
      <alignment vertical="center" wrapText="1"/>
    </xf>
    <xf numFmtId="3" fontId="29" fillId="4" borderId="0" xfId="0" applyNumberFormat="1" applyFont="1" applyFill="1" applyAlignment="1">
      <alignment horizontal="center" vertical="center" wrapText="1"/>
    </xf>
    <xf numFmtId="165" fontId="29" fillId="4" borderId="0" xfId="0" applyNumberFormat="1" applyFont="1" applyFill="1" applyAlignment="1">
      <alignment horizontal="center" vertical="center" wrapText="1"/>
    </xf>
    <xf numFmtId="0" fontId="29" fillId="4" borderId="38" xfId="2" applyFont="1" applyFill="1" applyBorder="1" applyAlignment="1">
      <alignment vertical="center" wrapText="1"/>
    </xf>
    <xf numFmtId="0" fontId="25" fillId="2" borderId="0" xfId="2" applyFont="1" applyFill="1" applyAlignment="1">
      <alignment vertical="center" wrapText="1"/>
    </xf>
    <xf numFmtId="0" fontId="25" fillId="0" borderId="0" xfId="2" applyFont="1" applyAlignment="1">
      <alignment vertical="center" wrapText="1"/>
    </xf>
    <xf numFmtId="0" fontId="29" fillId="4" borderId="9" xfId="2" applyFont="1" applyFill="1" applyBorder="1" applyAlignment="1">
      <alignment horizontal="center" vertical="center"/>
    </xf>
    <xf numFmtId="0" fontId="29" fillId="4" borderId="0" xfId="2" applyFont="1" applyFill="1" applyAlignment="1">
      <alignment vertical="center"/>
    </xf>
    <xf numFmtId="0" fontId="43" fillId="4" borderId="38" xfId="2" applyFont="1" applyFill="1" applyBorder="1" applyAlignment="1">
      <alignment vertical="center" wrapText="1"/>
    </xf>
    <xf numFmtId="0" fontId="29" fillId="4" borderId="9" xfId="2" applyFont="1" applyFill="1" applyBorder="1" applyAlignment="1">
      <alignment vertical="center"/>
    </xf>
    <xf numFmtId="164" fontId="29" fillId="4" borderId="48" xfId="8" applyFont="1" applyFill="1" applyBorder="1" applyAlignment="1">
      <alignment vertical="center"/>
    </xf>
    <xf numFmtId="0" fontId="29" fillId="4" borderId="38" xfId="2" applyFont="1" applyFill="1" applyBorder="1" applyAlignment="1">
      <alignment vertical="center"/>
    </xf>
    <xf numFmtId="0" fontId="29" fillId="4" borderId="38" xfId="2" applyFont="1" applyFill="1" applyBorder="1" applyAlignment="1">
      <alignment horizontal="left" vertical="center"/>
    </xf>
    <xf numFmtId="0" fontId="43" fillId="4" borderId="38" xfId="2" applyFont="1" applyFill="1" applyBorder="1" applyAlignment="1">
      <alignment vertical="center"/>
    </xf>
    <xf numFmtId="0" fontId="11" fillId="4" borderId="0" xfId="2" applyFont="1" applyFill="1" applyAlignment="1">
      <alignment vertical="center"/>
    </xf>
    <xf numFmtId="164" fontId="11" fillId="4" borderId="0" xfId="8" applyFont="1" applyFill="1" applyAlignment="1">
      <alignment horizontal="center" vertical="center" wrapText="1"/>
    </xf>
    <xf numFmtId="0" fontId="11" fillId="4" borderId="38" xfId="2" applyFont="1" applyFill="1" applyBorder="1" applyAlignment="1">
      <alignment vertical="center"/>
    </xf>
    <xf numFmtId="0" fontId="11" fillId="2" borderId="0" xfId="2" applyFont="1" applyFill="1" applyAlignment="1">
      <alignment vertical="center"/>
    </xf>
    <xf numFmtId="164" fontId="11" fillId="4" borderId="9" xfId="8" applyFont="1" applyFill="1" applyBorder="1" applyAlignment="1">
      <alignment vertical="center"/>
    </xf>
    <xf numFmtId="164" fontId="11" fillId="4" borderId="0" xfId="8" applyFont="1" applyFill="1" applyBorder="1" applyAlignment="1">
      <alignment vertical="center"/>
    </xf>
    <xf numFmtId="164" fontId="11" fillId="4" borderId="12" xfId="8" applyFont="1" applyFill="1" applyBorder="1" applyAlignment="1">
      <alignment vertical="center"/>
    </xf>
    <xf numFmtId="0" fontId="9" fillId="2" borderId="0" xfId="2" applyFont="1" applyFill="1" applyAlignment="1">
      <alignment vertical="center"/>
    </xf>
    <xf numFmtId="0" fontId="9" fillId="0" borderId="0" xfId="2" applyFont="1" applyAlignment="1">
      <alignment vertical="center"/>
    </xf>
    <xf numFmtId="0" fontId="11" fillId="4" borderId="38" xfId="2" applyFont="1" applyFill="1" applyBorder="1" applyAlignment="1">
      <alignment horizontal="left" vertical="center"/>
    </xf>
    <xf numFmtId="0" fontId="8" fillId="4" borderId="38" xfId="2" applyFont="1" applyFill="1" applyBorder="1" applyAlignment="1">
      <alignment vertical="center" wrapText="1"/>
    </xf>
    <xf numFmtId="0" fontId="9" fillId="2" borderId="0" xfId="2" applyFont="1" applyFill="1" applyAlignment="1">
      <alignment vertical="center" wrapText="1"/>
    </xf>
    <xf numFmtId="0" fontId="11" fillId="4" borderId="9" xfId="2" applyFont="1" applyFill="1" applyBorder="1" applyAlignment="1">
      <alignment horizontal="center" vertical="center" wrapText="1"/>
    </xf>
    <xf numFmtId="0" fontId="11" fillId="4" borderId="0" xfId="2" applyFont="1" applyFill="1" applyAlignment="1">
      <alignment vertical="center" wrapText="1"/>
    </xf>
    <xf numFmtId="0" fontId="11" fillId="4" borderId="38" xfId="2" applyFont="1" applyFill="1" applyBorder="1" applyAlignment="1">
      <alignment vertical="center" wrapText="1"/>
    </xf>
    <xf numFmtId="0" fontId="11" fillId="2" borderId="0" xfId="2" applyFont="1" applyFill="1" applyAlignment="1">
      <alignment vertical="center" wrapText="1"/>
    </xf>
    <xf numFmtId="0" fontId="9" fillId="0" borderId="0" xfId="2" applyFont="1" applyAlignment="1">
      <alignment vertical="center" wrapText="1"/>
    </xf>
    <xf numFmtId="164" fontId="11" fillId="4" borderId="0" xfId="8" applyFont="1" applyFill="1" applyAlignment="1">
      <alignment vertical="center"/>
    </xf>
    <xf numFmtId="164" fontId="11" fillId="4" borderId="38" xfId="8" applyFont="1" applyFill="1" applyBorder="1" applyAlignment="1">
      <alignment vertical="center"/>
    </xf>
    <xf numFmtId="0" fontId="46" fillId="9" borderId="0" xfId="2" applyFont="1" applyFill="1"/>
    <xf numFmtId="43" fontId="8" fillId="7" borderId="8" xfId="2" applyNumberFormat="1" applyFont="1" applyFill="1" applyBorder="1"/>
    <xf numFmtId="43" fontId="8" fillId="2" borderId="0" xfId="2" applyNumberFormat="1" applyFont="1" applyFill="1"/>
    <xf numFmtId="0" fontId="3" fillId="2" borderId="0" xfId="2" applyFill="1" applyAlignment="1">
      <alignment horizontal="center" vertical="center"/>
    </xf>
    <xf numFmtId="3" fontId="11" fillId="6" borderId="14" xfId="0" applyNumberFormat="1" applyFont="1" applyFill="1" applyBorder="1" applyAlignment="1">
      <alignment horizontal="center" vertical="center" wrapText="1"/>
    </xf>
    <xf numFmtId="3" fontId="11" fillId="6" borderId="1" xfId="0" applyNumberFormat="1" applyFont="1" applyFill="1" applyBorder="1" applyAlignment="1">
      <alignment horizontal="center" vertical="center" wrapText="1"/>
    </xf>
    <xf numFmtId="3" fontId="11" fillId="6" borderId="13" xfId="0" applyNumberFormat="1" applyFont="1" applyFill="1" applyBorder="1"/>
    <xf numFmtId="3" fontId="10" fillId="10" borderId="36" xfId="0" applyNumberFormat="1" applyFont="1" applyFill="1" applyBorder="1" applyAlignment="1">
      <alignment horizontal="center" vertical="center" wrapText="1"/>
    </xf>
    <xf numFmtId="3" fontId="10" fillId="3" borderId="23" xfId="0" applyNumberFormat="1" applyFont="1" applyFill="1" applyBorder="1" applyAlignment="1">
      <alignment horizontal="center" vertical="center" wrapText="1"/>
    </xf>
    <xf numFmtId="0" fontId="3" fillId="2" borderId="0" xfId="2" applyFill="1" applyAlignment="1">
      <alignment vertical="center"/>
    </xf>
    <xf numFmtId="0" fontId="8" fillId="5" borderId="26" xfId="2" applyFont="1" applyFill="1" applyBorder="1" applyAlignment="1">
      <alignment horizontal="left" vertical="center"/>
    </xf>
    <xf numFmtId="164" fontId="8" fillId="5" borderId="27" xfId="2" applyNumberFormat="1" applyFont="1" applyFill="1" applyBorder="1" applyAlignment="1">
      <alignment vertical="center"/>
    </xf>
    <xf numFmtId="0" fontId="3" fillId="0" borderId="0" xfId="2" applyAlignment="1">
      <alignment vertical="center"/>
    </xf>
    <xf numFmtId="43" fontId="6" fillId="11" borderId="0" xfId="0" applyNumberFormat="1" applyFont="1" applyFill="1"/>
    <xf numFmtId="167" fontId="4" fillId="11" borderId="0" xfId="0" applyNumberFormat="1" applyFont="1" applyFill="1"/>
    <xf numFmtId="3" fontId="8" fillId="6" borderId="15" xfId="0" applyNumberFormat="1" applyFont="1" applyFill="1" applyBorder="1" applyAlignment="1">
      <alignment horizontal="center" vertical="center"/>
    </xf>
    <xf numFmtId="3" fontId="8" fillId="6" borderId="15" xfId="0" applyNumberFormat="1" applyFont="1" applyFill="1" applyBorder="1" applyAlignment="1">
      <alignment vertical="center"/>
    </xf>
    <xf numFmtId="164" fontId="8" fillId="0" borderId="16" xfId="8" applyFont="1" applyFill="1" applyBorder="1" applyAlignment="1">
      <alignment horizontal="center" vertical="center"/>
    </xf>
    <xf numFmtId="164" fontId="8" fillId="0" borderId="17" xfId="8" applyFont="1" applyFill="1" applyBorder="1" applyAlignment="1">
      <alignment horizontal="center" vertical="center"/>
    </xf>
    <xf numFmtId="0" fontId="6" fillId="2" borderId="0" xfId="0" applyFont="1" applyFill="1" applyAlignment="1">
      <alignment vertical="center"/>
    </xf>
    <xf numFmtId="165" fontId="1" fillId="2" borderId="0" xfId="4" applyNumberFormat="1" applyFont="1" applyFill="1" applyBorder="1" applyAlignment="1">
      <alignment horizontal="center" vertical="center"/>
    </xf>
    <xf numFmtId="9" fontId="8" fillId="0" borderId="17" xfId="1" applyFont="1" applyFill="1" applyBorder="1" applyAlignment="1">
      <alignment horizontal="center" vertical="center"/>
    </xf>
    <xf numFmtId="0" fontId="6" fillId="0" borderId="0" xfId="0" applyFont="1" applyAlignment="1">
      <alignment vertical="center"/>
    </xf>
    <xf numFmtId="3" fontId="10" fillId="3" borderId="1" xfId="0" applyNumberFormat="1" applyFont="1" applyFill="1" applyBorder="1" applyAlignment="1">
      <alignment vertical="center"/>
    </xf>
    <xf numFmtId="165" fontId="10" fillId="3" borderId="13" xfId="4" applyNumberFormat="1" applyFont="1" applyFill="1" applyBorder="1" applyAlignment="1">
      <alignment horizontal="center" vertical="center"/>
    </xf>
    <xf numFmtId="165" fontId="10" fillId="3" borderId="14" xfId="4" applyNumberFormat="1" applyFont="1" applyFill="1" applyBorder="1" applyAlignment="1">
      <alignment horizontal="center" vertical="center"/>
    </xf>
    <xf numFmtId="0" fontId="5" fillId="2" borderId="0" xfId="0" applyFont="1" applyFill="1" applyAlignment="1">
      <alignment vertical="center"/>
    </xf>
    <xf numFmtId="165" fontId="5" fillId="2" borderId="0" xfId="0" applyNumberFormat="1" applyFont="1" applyFill="1" applyAlignment="1">
      <alignment vertical="center"/>
    </xf>
    <xf numFmtId="0" fontId="4" fillId="0" borderId="0" xfId="0" applyFont="1" applyAlignment="1">
      <alignment vertical="center"/>
    </xf>
    <xf numFmtId="0" fontId="9" fillId="0" borderId="9" xfId="8" applyNumberFormat="1" applyFont="1" applyBorder="1" applyAlignment="1">
      <alignment horizontal="left" vertical="top"/>
    </xf>
    <xf numFmtId="0" fontId="9" fillId="0" borderId="0" xfId="8" applyNumberFormat="1" applyFont="1" applyBorder="1" applyAlignment="1">
      <alignment horizontal="left" vertical="top"/>
    </xf>
    <xf numFmtId="0" fontId="9" fillId="0" borderId="10" xfId="8" applyNumberFormat="1" applyFont="1" applyBorder="1" applyAlignment="1">
      <alignment horizontal="left" vertical="top"/>
    </xf>
    <xf numFmtId="0" fontId="9" fillId="0" borderId="2" xfId="8" applyNumberFormat="1" applyFont="1" applyBorder="1" applyAlignment="1">
      <alignment horizontal="left" vertical="top"/>
    </xf>
    <xf numFmtId="164" fontId="9" fillId="0" borderId="6" xfId="8" applyFont="1" applyBorder="1" applyAlignment="1">
      <alignment horizontal="center"/>
    </xf>
    <xf numFmtId="164" fontId="9" fillId="0" borderId="7" xfId="8" applyFont="1" applyBorder="1" applyAlignment="1">
      <alignment horizontal="center"/>
    </xf>
    <xf numFmtId="0" fontId="11" fillId="4" borderId="2" xfId="2" applyFont="1" applyFill="1" applyBorder="1" applyAlignment="1">
      <alignment horizontal="center" vertical="center"/>
    </xf>
    <xf numFmtId="0" fontId="11" fillId="4" borderId="9" xfId="8" applyNumberFormat="1" applyFont="1" applyFill="1" applyBorder="1" applyAlignment="1">
      <alignment horizontal="center" wrapText="1"/>
    </xf>
    <xf numFmtId="0" fontId="11" fillId="4" borderId="0" xfId="8" applyNumberFormat="1" applyFont="1" applyFill="1" applyBorder="1" applyAlignment="1">
      <alignment horizontal="center" wrapText="1"/>
    </xf>
    <xf numFmtId="0" fontId="23" fillId="0" borderId="9" xfId="8" applyNumberFormat="1" applyFont="1" applyBorder="1" applyAlignment="1">
      <alignment horizontal="left" vertical="top"/>
    </xf>
    <xf numFmtId="0" fontId="23" fillId="0" borderId="0" xfId="8" applyNumberFormat="1" applyFont="1" applyBorder="1" applyAlignment="1">
      <alignment horizontal="left" vertical="top"/>
    </xf>
    <xf numFmtId="0" fontId="11" fillId="4" borderId="2" xfId="2" applyFont="1" applyFill="1" applyBorder="1" applyAlignment="1">
      <alignment horizontal="left" vertical="top"/>
    </xf>
    <xf numFmtId="0" fontId="11" fillId="4" borderId="10" xfId="2" applyFont="1" applyFill="1" applyBorder="1" applyAlignment="1">
      <alignment horizontal="left" vertical="top"/>
    </xf>
    <xf numFmtId="0" fontId="11" fillId="4" borderId="11" xfId="2" applyFont="1" applyFill="1" applyBorder="1" applyAlignment="1">
      <alignment horizontal="left" vertical="top"/>
    </xf>
    <xf numFmtId="0" fontId="11" fillId="4" borderId="10" xfId="8" applyNumberFormat="1" applyFont="1" applyFill="1" applyBorder="1" applyAlignment="1">
      <alignment horizontal="center" vertical="center" wrapText="1"/>
    </xf>
    <xf numFmtId="0" fontId="11" fillId="4" borderId="11" xfId="8" applyNumberFormat="1" applyFont="1" applyFill="1" applyBorder="1" applyAlignment="1">
      <alignment horizontal="center" vertical="center" wrapText="1"/>
    </xf>
    <xf numFmtId="0" fontId="9" fillId="0" borderId="9" xfId="0" applyFont="1" applyBorder="1" applyAlignment="1">
      <alignment horizontal="center" vertical="center" indent="1"/>
    </xf>
    <xf numFmtId="0" fontId="9" fillId="0" borderId="0" xfId="0" applyFont="1" applyAlignment="1">
      <alignment horizontal="center" vertical="center" indent="1"/>
    </xf>
    <xf numFmtId="0" fontId="9" fillId="0" borderId="12" xfId="0" applyFont="1" applyBorder="1" applyAlignment="1">
      <alignment horizontal="center" vertical="center" indent="1"/>
    </xf>
    <xf numFmtId="0" fontId="8" fillId="0" borderId="9" xfId="0" applyFont="1" applyBorder="1" applyAlignment="1">
      <alignment horizontal="center" vertical="center" wrapText="1" indent="1"/>
    </xf>
    <xf numFmtId="0" fontId="8" fillId="0" borderId="0" xfId="0" applyFont="1" applyAlignment="1">
      <alignment horizontal="center" vertical="center" wrapText="1" indent="1"/>
    </xf>
    <xf numFmtId="0" fontId="8" fillId="0" borderId="12" xfId="0" applyFont="1" applyBorder="1" applyAlignment="1">
      <alignment horizontal="center" vertical="center" wrapText="1" indent="1"/>
    </xf>
    <xf numFmtId="0" fontId="9" fillId="2" borderId="10" xfId="0" applyFont="1" applyFill="1" applyBorder="1" applyAlignment="1">
      <alignment horizontal="left" vertical="center" wrapText="1" indent="1"/>
    </xf>
    <xf numFmtId="0" fontId="9" fillId="2" borderId="2" xfId="0" applyFont="1" applyFill="1" applyBorder="1" applyAlignment="1">
      <alignment horizontal="left" vertical="center" wrapText="1" indent="1"/>
    </xf>
    <xf numFmtId="0" fontId="9" fillId="2" borderId="11" xfId="0" applyFont="1" applyFill="1" applyBorder="1" applyAlignment="1">
      <alignment horizontal="left" vertical="center" wrapText="1" indent="1"/>
    </xf>
    <xf numFmtId="0" fontId="21" fillId="4" borderId="6" xfId="2" applyFont="1" applyFill="1" applyBorder="1" applyAlignment="1">
      <alignment horizontal="left" vertical="center"/>
    </xf>
    <xf numFmtId="0" fontId="21" fillId="4" borderId="7" xfId="2" applyFont="1" applyFill="1" applyBorder="1" applyAlignment="1">
      <alignment horizontal="left" vertical="center"/>
    </xf>
    <xf numFmtId="0" fontId="21" fillId="4" borderId="8" xfId="2" applyFont="1" applyFill="1" applyBorder="1" applyAlignment="1">
      <alignment horizontal="left" vertical="center"/>
    </xf>
    <xf numFmtId="0" fontId="50" fillId="0" borderId="9" xfId="0" applyFont="1" applyBorder="1" applyAlignment="1">
      <alignment horizontal="left" vertical="center" wrapText="1" indent="1"/>
    </xf>
    <xf numFmtId="0" fontId="8" fillId="0" borderId="0" xfId="0" applyFont="1" applyAlignment="1">
      <alignment horizontal="left" vertical="center" wrapText="1" indent="1"/>
    </xf>
    <xf numFmtId="0" fontId="8" fillId="0" borderId="12" xfId="0" applyFont="1" applyBorder="1" applyAlignment="1">
      <alignment horizontal="left" vertical="center" wrapText="1" indent="1"/>
    </xf>
    <xf numFmtId="0" fontId="33" fillId="0" borderId="9" xfId="0" applyFont="1" applyBorder="1" applyAlignment="1">
      <alignment horizontal="left" vertical="center" wrapText="1" indent="1"/>
    </xf>
    <xf numFmtId="0" fontId="36" fillId="0" borderId="9" xfId="0" applyFont="1" applyBorder="1" applyAlignment="1">
      <alignment horizontal="left" vertical="center" wrapText="1" indent="1"/>
    </xf>
    <xf numFmtId="0" fontId="18" fillId="0" borderId="0" xfId="0" applyFont="1" applyAlignment="1">
      <alignment horizontal="left" vertical="center" wrapText="1" indent="1"/>
    </xf>
    <xf numFmtId="0" fontId="18" fillId="0" borderId="12" xfId="0" applyFont="1" applyBorder="1" applyAlignment="1">
      <alignment horizontal="left" vertical="center" wrapText="1" indent="1"/>
    </xf>
    <xf numFmtId="0" fontId="34" fillId="0" borderId="6" xfId="0" applyFont="1" applyBorder="1" applyAlignment="1">
      <alignment horizontal="left" vertical="center" wrapText="1" indent="1"/>
    </xf>
    <xf numFmtId="0" fontId="9" fillId="0" borderId="7" xfId="0" applyFont="1" applyBorder="1" applyAlignment="1">
      <alignment horizontal="left" vertical="center" wrapText="1" indent="1"/>
    </xf>
    <xf numFmtId="0" fontId="9" fillId="0" borderId="8" xfId="0" applyFont="1" applyBorder="1" applyAlignment="1">
      <alignment horizontal="left" vertical="center" wrapText="1" indent="1"/>
    </xf>
    <xf numFmtId="0" fontId="8" fillId="0" borderId="9" xfId="0" applyFont="1" applyBorder="1" applyAlignment="1">
      <alignment horizontal="left" vertical="center" wrapText="1" indent="1"/>
    </xf>
    <xf numFmtId="0" fontId="25" fillId="2" borderId="10" xfId="0" applyFont="1" applyFill="1" applyBorder="1" applyAlignment="1">
      <alignment horizontal="left" vertical="center" wrapText="1" indent="1"/>
    </xf>
    <xf numFmtId="0" fontId="12" fillId="0" borderId="0" xfId="0" applyFont="1" applyAlignment="1">
      <alignment horizontal="left" wrapText="1"/>
    </xf>
    <xf numFmtId="0" fontId="18" fillId="0" borderId="9"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12" xfId="0" applyFont="1" applyBorder="1" applyAlignment="1">
      <alignment horizontal="left" vertical="center" wrapText="1" inden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19" fillId="0" borderId="9" xfId="0" applyFont="1" applyBorder="1" applyAlignment="1">
      <alignment horizontal="left" vertical="center" wrapText="1" indent="1"/>
    </xf>
    <xf numFmtId="0" fontId="15" fillId="4" borderId="3" xfId="2" applyFont="1" applyFill="1" applyBorder="1" applyAlignment="1">
      <alignment horizontal="left" vertical="center"/>
    </xf>
    <xf numFmtId="0" fontId="11" fillId="4" borderId="4" xfId="2" applyFont="1" applyFill="1" applyBorder="1" applyAlignment="1">
      <alignment horizontal="left" vertical="center"/>
    </xf>
    <xf numFmtId="0" fontId="11" fillId="4" borderId="5" xfId="2" applyFont="1" applyFill="1" applyBorder="1" applyAlignment="1">
      <alignment horizontal="left" vertical="center"/>
    </xf>
    <xf numFmtId="0" fontId="9" fillId="0" borderId="9" xfId="0" applyFont="1" applyBorder="1" applyAlignment="1">
      <alignment horizontal="center" vertical="center"/>
    </xf>
    <xf numFmtId="0" fontId="9" fillId="0" borderId="0" xfId="0" applyFont="1" applyAlignment="1">
      <alignment horizontal="center" vertical="center"/>
    </xf>
    <xf numFmtId="0" fontId="9" fillId="0" borderId="12" xfId="0" applyFont="1" applyBorder="1" applyAlignment="1">
      <alignment horizontal="center" vertical="center"/>
    </xf>
    <xf numFmtId="0" fontId="39" fillId="2" borderId="9" xfId="2" applyFont="1" applyFill="1" applyBorder="1" applyAlignment="1">
      <alignment horizontal="left" vertical="center" wrapText="1"/>
    </xf>
    <xf numFmtId="0" fontId="39" fillId="2" borderId="0" xfId="2" applyFont="1" applyFill="1" applyAlignment="1">
      <alignment horizontal="left" vertical="center" wrapText="1"/>
    </xf>
    <xf numFmtId="0" fontId="25" fillId="0" borderId="9" xfId="0" applyFont="1" applyBorder="1" applyAlignment="1">
      <alignment horizontal="left" vertical="top"/>
    </xf>
    <xf numFmtId="0" fontId="25" fillId="0" borderId="0" xfId="0" applyFont="1" applyAlignment="1">
      <alignment horizontal="left" vertical="top"/>
    </xf>
    <xf numFmtId="0" fontId="25" fillId="0" borderId="6" xfId="2" applyFont="1" applyBorder="1" applyAlignment="1">
      <alignment horizontal="center"/>
    </xf>
    <xf numFmtId="0" fontId="25" fillId="0" borderId="7" xfId="2" applyFont="1" applyBorder="1" applyAlignment="1">
      <alignment horizontal="center"/>
    </xf>
    <xf numFmtId="0" fontId="25" fillId="0" borderId="3" xfId="2" applyFont="1" applyBorder="1" applyAlignment="1">
      <alignment horizontal="center"/>
    </xf>
    <xf numFmtId="0" fontId="25" fillId="0" borderId="4" xfId="2" applyFont="1" applyBorder="1" applyAlignment="1">
      <alignment horizontal="center"/>
    </xf>
    <xf numFmtId="0" fontId="29" fillId="4" borderId="9" xfId="2" applyFont="1" applyFill="1" applyBorder="1" applyAlignment="1">
      <alignment horizontal="center" wrapText="1"/>
    </xf>
    <xf numFmtId="0" fontId="29" fillId="4" borderId="0" xfId="2" applyFont="1" applyFill="1" applyAlignment="1">
      <alignment horizontal="center" wrapText="1"/>
    </xf>
    <xf numFmtId="0" fontId="25" fillId="0" borderId="9"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left" vertical="top"/>
    </xf>
    <xf numFmtId="0" fontId="25" fillId="0" borderId="2" xfId="0" applyFont="1" applyBorder="1" applyAlignment="1">
      <alignment horizontal="left" vertical="top"/>
    </xf>
    <xf numFmtId="0" fontId="25" fillId="0" borderId="3" xfId="0" applyFont="1" applyBorder="1" applyAlignment="1">
      <alignment horizontal="center"/>
    </xf>
    <xf numFmtId="0" fontId="25" fillId="0" borderId="4" xfId="0" applyFont="1" applyBorder="1" applyAlignment="1">
      <alignment horizontal="center"/>
    </xf>
    <xf numFmtId="0" fontId="25" fillId="0" borderId="9" xfId="0" applyFont="1" applyBorder="1" applyAlignment="1">
      <alignment horizontal="left" vertical="center"/>
    </xf>
    <xf numFmtId="0" fontId="25" fillId="0" borderId="0" xfId="0" applyFont="1" applyAlignment="1">
      <alignment horizontal="left" vertical="center"/>
    </xf>
    <xf numFmtId="0" fontId="25" fillId="0" borderId="51" xfId="0" applyFont="1" applyBorder="1" applyAlignment="1">
      <alignment horizontal="left" vertical="top"/>
    </xf>
    <xf numFmtId="0" fontId="25" fillId="0" borderId="52" xfId="0" applyFont="1" applyBorder="1" applyAlignment="1">
      <alignment horizontal="left" vertical="top"/>
    </xf>
    <xf numFmtId="0" fontId="25" fillId="0" borderId="45" xfId="2" applyFont="1" applyBorder="1" applyAlignment="1">
      <alignment horizontal="center"/>
    </xf>
    <xf numFmtId="0" fontId="25" fillId="0" borderId="20" xfId="2" applyFont="1" applyBorder="1" applyAlignment="1">
      <alignment horizontal="center"/>
    </xf>
    <xf numFmtId="0" fontId="25" fillId="0" borderId="50" xfId="2" applyFont="1" applyBorder="1" applyAlignment="1">
      <alignment horizontal="center"/>
    </xf>
    <xf numFmtId="0" fontId="25" fillId="0" borderId="22" xfId="2" applyFont="1" applyBorder="1" applyAlignment="1">
      <alignment horizontal="center"/>
    </xf>
    <xf numFmtId="0" fontId="25" fillId="0" borderId="10" xfId="2" applyFont="1" applyBorder="1" applyAlignment="1">
      <alignment horizontal="center"/>
    </xf>
    <xf numFmtId="0" fontId="25" fillId="0" borderId="2" xfId="2" applyFont="1" applyBorder="1" applyAlignment="1">
      <alignment horizontal="center"/>
    </xf>
    <xf numFmtId="0" fontId="25" fillId="0" borderId="9" xfId="0" applyFont="1" applyBorder="1" applyAlignment="1">
      <alignment horizontal="center"/>
    </xf>
    <xf numFmtId="0" fontId="25" fillId="0" borderId="0" xfId="0" applyFont="1" applyAlignment="1">
      <alignment horizontal="center"/>
    </xf>
    <xf numFmtId="0" fontId="29" fillId="4" borderId="3" xfId="2" applyFont="1" applyFill="1" applyBorder="1" applyAlignment="1">
      <alignment horizontal="center" vertical="center"/>
    </xf>
    <xf numFmtId="0" fontId="29" fillId="4" borderId="4" xfId="2" applyFont="1" applyFill="1" applyBorder="1" applyAlignment="1">
      <alignment horizontal="center" vertical="center"/>
    </xf>
    <xf numFmtId="0" fontId="29" fillId="4" borderId="10" xfId="2" applyFont="1" applyFill="1" applyBorder="1" applyAlignment="1">
      <alignment horizontal="center" vertical="center"/>
    </xf>
    <xf numFmtId="0" fontId="29" fillId="4" borderId="2" xfId="2" applyFont="1" applyFill="1" applyBorder="1" applyAlignment="1">
      <alignment horizontal="center" vertical="center"/>
    </xf>
    <xf numFmtId="0" fontId="16" fillId="4" borderId="8" xfId="2" applyFont="1" applyFill="1" applyBorder="1" applyAlignment="1">
      <alignment horizontal="center" vertical="center" wrapText="1"/>
    </xf>
    <xf numFmtId="0" fontId="30" fillId="4" borderId="5" xfId="2" applyFont="1" applyFill="1" applyBorder="1" applyAlignment="1">
      <alignment horizontal="center" vertical="center" wrapText="1"/>
    </xf>
    <xf numFmtId="0" fontId="26" fillId="2" borderId="35" xfId="2" applyFont="1" applyFill="1" applyBorder="1" applyAlignment="1">
      <alignment horizontal="center" vertical="center"/>
    </xf>
    <xf numFmtId="0" fontId="26" fillId="2" borderId="33" xfId="2" applyFont="1" applyFill="1" applyBorder="1" applyAlignment="1">
      <alignment horizontal="center" vertical="center"/>
    </xf>
    <xf numFmtId="4" fontId="26" fillId="2" borderId="35" xfId="2" applyNumberFormat="1" applyFont="1" applyFill="1" applyBorder="1" applyAlignment="1">
      <alignment horizontal="right" vertical="center"/>
    </xf>
    <xf numFmtId="4" fontId="26" fillId="2" borderId="33" xfId="2" applyNumberFormat="1" applyFont="1" applyFill="1" applyBorder="1" applyAlignment="1">
      <alignment horizontal="right" vertical="center"/>
    </xf>
    <xf numFmtId="0" fontId="25" fillId="0" borderId="0" xfId="2" applyFont="1" applyAlignment="1">
      <alignment horizontal="left" vertical="center" wrapText="1"/>
    </xf>
    <xf numFmtId="0" fontId="25" fillId="0" borderId="12" xfId="2" applyFont="1" applyBorder="1" applyAlignment="1">
      <alignment horizontal="left" vertical="center" wrapText="1"/>
    </xf>
    <xf numFmtId="0" fontId="25" fillId="0" borderId="0" xfId="2" applyFont="1" applyAlignment="1">
      <alignment horizontal="left" vertical="center"/>
    </xf>
    <xf numFmtId="0" fontId="25" fillId="0" borderId="12" xfId="2" applyFont="1" applyBorder="1" applyAlignment="1">
      <alignment horizontal="left" vertical="center"/>
    </xf>
    <xf numFmtId="0" fontId="25" fillId="0" borderId="0" xfId="0" applyFont="1" applyAlignment="1">
      <alignment horizontal="left" vertical="center" wrapText="1"/>
    </xf>
    <xf numFmtId="0" fontId="25" fillId="0" borderId="12" xfId="0" applyFont="1" applyBorder="1" applyAlignment="1">
      <alignment horizontal="left" vertical="center" wrapText="1"/>
    </xf>
    <xf numFmtId="0" fontId="29" fillId="4" borderId="0" xfId="2" applyFont="1" applyFill="1" applyAlignment="1">
      <alignment horizontal="left" wrapText="1"/>
    </xf>
    <xf numFmtId="0" fontId="29" fillId="4" borderId="12" xfId="2" applyFont="1" applyFill="1" applyBorder="1" applyAlignment="1">
      <alignment horizontal="left" wrapText="1"/>
    </xf>
    <xf numFmtId="0" fontId="27" fillId="0" borderId="6" xfId="2" applyFont="1" applyBorder="1" applyAlignment="1">
      <alignment horizontal="left"/>
    </xf>
    <xf numFmtId="0" fontId="27" fillId="0" borderId="7" xfId="2" applyFont="1" applyBorder="1" applyAlignment="1">
      <alignment horizontal="left"/>
    </xf>
    <xf numFmtId="0" fontId="27" fillId="0" borderId="8" xfId="2" applyFont="1" applyBorder="1" applyAlignment="1">
      <alignment horizontal="left"/>
    </xf>
    <xf numFmtId="0" fontId="29" fillId="4" borderId="0" xfId="2" applyFont="1" applyFill="1" applyAlignment="1">
      <alignment horizontal="left"/>
    </xf>
    <xf numFmtId="0" fontId="29" fillId="4" borderId="12" xfId="2" applyFont="1" applyFill="1" applyBorder="1" applyAlignment="1">
      <alignment horizontal="left"/>
    </xf>
    <xf numFmtId="0" fontId="25" fillId="0" borderId="50" xfId="0" applyFont="1" applyBorder="1" applyAlignment="1">
      <alignment horizontal="left" vertical="top"/>
    </xf>
    <xf numFmtId="0" fontId="25" fillId="0" borderId="22" xfId="0" applyFont="1" applyBorder="1" applyAlignment="1">
      <alignment horizontal="left" vertical="top"/>
    </xf>
    <xf numFmtId="0" fontId="25" fillId="0" borderId="9" xfId="0" applyFont="1" applyBorder="1" applyAlignment="1">
      <alignment horizontal="center" vertical="center" wrapText="1"/>
    </xf>
    <xf numFmtId="0" fontId="25" fillId="0" borderId="0" xfId="0" applyFont="1" applyAlignment="1">
      <alignment horizontal="center" vertical="center" wrapText="1"/>
    </xf>
    <xf numFmtId="0" fontId="25" fillId="0" borderId="12" xfId="0" applyFont="1" applyBorder="1" applyAlignment="1">
      <alignment horizontal="left" vertical="center"/>
    </xf>
    <xf numFmtId="0" fontId="25" fillId="0" borderId="12" xfId="0" applyFont="1" applyBorder="1" applyAlignment="1">
      <alignment horizontal="center" vertical="center" wrapText="1"/>
    </xf>
    <xf numFmtId="0" fontId="31" fillId="0" borderId="6" xfId="2" applyFont="1" applyBorder="1" applyAlignment="1">
      <alignment horizontal="left"/>
    </xf>
    <xf numFmtId="0" fontId="31" fillId="0" borderId="7" xfId="2" applyFont="1" applyBorder="1" applyAlignment="1">
      <alignment horizontal="left"/>
    </xf>
    <xf numFmtId="0" fontId="31" fillId="0" borderId="8" xfId="2" applyFont="1" applyBorder="1" applyAlignment="1">
      <alignment horizontal="left"/>
    </xf>
    <xf numFmtId="0" fontId="34" fillId="0" borderId="0" xfId="0" applyFont="1" applyAlignment="1">
      <alignment horizontal="left" vertical="center" wrapText="1"/>
    </xf>
    <xf numFmtId="0" fontId="34" fillId="0" borderId="12" xfId="0" applyFont="1" applyBorder="1" applyAlignment="1">
      <alignment horizontal="left" vertical="center" wrapText="1"/>
    </xf>
    <xf numFmtId="0" fontId="25" fillId="0" borderId="0" xfId="0" applyFont="1" applyAlignment="1">
      <alignment horizontal="left"/>
    </xf>
    <xf numFmtId="0" fontId="25" fillId="0" borderId="12" xfId="0" applyFont="1" applyBorder="1" applyAlignment="1">
      <alignment horizontal="left"/>
    </xf>
    <xf numFmtId="0" fontId="8" fillId="7" borderId="6" xfId="2" applyFont="1" applyFill="1" applyBorder="1" applyAlignment="1">
      <alignment horizontal="left" vertical="center" wrapText="1"/>
    </xf>
    <xf numFmtId="0" fontId="8" fillId="7" borderId="7" xfId="2" applyFont="1" applyFill="1" applyBorder="1" applyAlignment="1">
      <alignment horizontal="left" vertical="center" wrapText="1"/>
    </xf>
    <xf numFmtId="0" fontId="8" fillId="7" borderId="8" xfId="2" applyFont="1" applyFill="1" applyBorder="1" applyAlignment="1">
      <alignment horizontal="left" vertical="center" wrapText="1"/>
    </xf>
    <xf numFmtId="0" fontId="25" fillId="0" borderId="12" xfId="0" applyFont="1" applyBorder="1" applyAlignment="1">
      <alignment horizontal="center"/>
    </xf>
    <xf numFmtId="0" fontId="27" fillId="0" borderId="0" xfId="0" applyFont="1" applyAlignment="1">
      <alignment horizontal="left"/>
    </xf>
    <xf numFmtId="0" fontId="27" fillId="0" borderId="12" xfId="0" applyFont="1" applyBorder="1" applyAlignment="1">
      <alignment horizontal="left"/>
    </xf>
    <xf numFmtId="0" fontId="29" fillId="4" borderId="9" xfId="2" applyFont="1" applyFill="1" applyBorder="1" applyAlignment="1">
      <alignment horizontal="center" vertical="center" wrapText="1"/>
    </xf>
    <xf numFmtId="0" fontId="29" fillId="4" borderId="0" xfId="2" applyFont="1" applyFill="1" applyAlignment="1">
      <alignment horizontal="center" vertical="center" wrapText="1"/>
    </xf>
    <xf numFmtId="0" fontId="25" fillId="0" borderId="0" xfId="2" applyFont="1" applyAlignment="1">
      <alignment horizontal="left"/>
    </xf>
    <xf numFmtId="0" fontId="25" fillId="0" borderId="12" xfId="2" applyFont="1" applyBorder="1" applyAlignment="1">
      <alignment horizontal="left"/>
    </xf>
    <xf numFmtId="0" fontId="25" fillId="0" borderId="9" xfId="2" applyFont="1" applyBorder="1" applyAlignment="1">
      <alignment horizontal="center"/>
    </xf>
    <xf numFmtId="0" fontId="25" fillId="0" borderId="0" xfId="2" applyFont="1" applyAlignment="1">
      <alignment horizontal="center"/>
    </xf>
    <xf numFmtId="0" fontId="11" fillId="4" borderId="4" xfId="2" applyFont="1" applyFill="1" applyBorder="1" applyAlignment="1">
      <alignment horizontal="center" vertical="center"/>
    </xf>
    <xf numFmtId="165" fontId="11" fillId="4" borderId="5" xfId="0" applyNumberFormat="1" applyFont="1" applyFill="1" applyBorder="1" applyAlignment="1">
      <alignment horizontal="center" vertical="center"/>
    </xf>
    <xf numFmtId="165" fontId="11" fillId="4" borderId="11" xfId="0" applyNumberFormat="1" applyFont="1" applyFill="1" applyBorder="1" applyAlignment="1">
      <alignment horizontal="center" vertical="center"/>
    </xf>
    <xf numFmtId="3" fontId="10" fillId="3" borderId="2" xfId="0" applyNumberFormat="1" applyFont="1" applyFill="1" applyBorder="1" applyAlignment="1">
      <alignment horizontal="left" vertical="center" wrapText="1"/>
    </xf>
    <xf numFmtId="0" fontId="11" fillId="4" borderId="3" xfId="2" applyFont="1" applyFill="1" applyBorder="1" applyAlignment="1">
      <alignment horizontal="center" vertical="center"/>
    </xf>
    <xf numFmtId="0" fontId="11" fillId="4" borderId="10" xfId="2" applyFont="1" applyFill="1" applyBorder="1" applyAlignment="1">
      <alignment horizontal="center" vertical="center"/>
    </xf>
    <xf numFmtId="0" fontId="16" fillId="4" borderId="36" xfId="2" applyFont="1" applyFill="1" applyBorder="1" applyAlignment="1">
      <alignment horizontal="center" vertical="center" wrapText="1"/>
    </xf>
    <xf numFmtId="0" fontId="13" fillId="4" borderId="37" xfId="2" applyFont="1" applyFill="1" applyBorder="1" applyAlignment="1">
      <alignment horizontal="center" vertical="center" wrapText="1"/>
    </xf>
    <xf numFmtId="0" fontId="9" fillId="0" borderId="45" xfId="8" applyNumberFormat="1" applyFont="1" applyBorder="1" applyAlignment="1">
      <alignment horizontal="center"/>
    </xf>
    <xf numFmtId="0" fontId="9" fillId="0" borderId="20" xfId="8" applyNumberFormat="1" applyFont="1" applyBorder="1" applyAlignment="1">
      <alignment horizontal="center"/>
    </xf>
    <xf numFmtId="0" fontId="11" fillId="4" borderId="9" xfId="8" applyNumberFormat="1" applyFont="1" applyFill="1" applyBorder="1" applyAlignment="1">
      <alignment horizontal="center" vertical="center" wrapText="1"/>
    </xf>
    <xf numFmtId="0" fontId="11" fillId="4" borderId="0" xfId="8" applyNumberFormat="1" applyFont="1" applyFill="1" applyBorder="1" applyAlignment="1">
      <alignment horizontal="center" vertical="center" wrapText="1"/>
    </xf>
    <xf numFmtId="0" fontId="9" fillId="0" borderId="6" xfId="8" applyNumberFormat="1" applyFont="1" applyBorder="1" applyAlignment="1">
      <alignment horizontal="center"/>
    </xf>
    <xf numFmtId="0" fontId="9" fillId="0" borderId="7" xfId="8" applyNumberFormat="1" applyFont="1" applyBorder="1" applyAlignment="1">
      <alignment horizontal="center"/>
    </xf>
    <xf numFmtId="0" fontId="9" fillId="0" borderId="3" xfId="8" applyNumberFormat="1" applyFont="1" applyBorder="1" applyAlignment="1">
      <alignment horizontal="center"/>
    </xf>
    <xf numFmtId="0" fontId="9" fillId="0" borderId="4" xfId="8" applyNumberFormat="1" applyFont="1" applyBorder="1" applyAlignment="1">
      <alignment horizontal="center"/>
    </xf>
    <xf numFmtId="0" fontId="9" fillId="0" borderId="0" xfId="0" applyFont="1" applyAlignment="1">
      <alignment horizontal="center"/>
    </xf>
    <xf numFmtId="0" fontId="9" fillId="0" borderId="12" xfId="0" applyFont="1" applyBorder="1" applyAlignment="1">
      <alignment horizontal="center"/>
    </xf>
    <xf numFmtId="0" fontId="9" fillId="0" borderId="9" xfId="8" applyNumberFormat="1" applyFont="1" applyBorder="1" applyAlignment="1">
      <alignment horizontal="center"/>
    </xf>
    <xf numFmtId="0" fontId="9" fillId="0" borderId="0" xfId="8" applyNumberFormat="1" applyFont="1" applyBorder="1" applyAlignment="1">
      <alignment horizontal="center"/>
    </xf>
    <xf numFmtId="0" fontId="9" fillId="0" borderId="10" xfId="8" applyNumberFormat="1" applyFont="1" applyBorder="1" applyAlignment="1">
      <alignment horizontal="center"/>
    </xf>
    <xf numFmtId="0" fontId="9" fillId="0" borderId="2" xfId="8" applyNumberFormat="1" applyFont="1" applyBorder="1" applyAlignment="1">
      <alignment horizontal="center"/>
    </xf>
    <xf numFmtId="0" fontId="26" fillId="2" borderId="45" xfId="2" applyFont="1" applyFill="1" applyBorder="1" applyAlignment="1">
      <alignment horizontal="center" vertical="center"/>
    </xf>
    <xf numFmtId="0" fontId="24" fillId="8" borderId="1" xfId="9" applyFont="1" applyBorder="1" applyAlignment="1">
      <alignment horizontal="left" vertical="top" wrapText="1"/>
    </xf>
    <xf numFmtId="0" fontId="24" fillId="8" borderId="39" xfId="9" applyFont="1" applyBorder="1" applyAlignment="1">
      <alignment horizontal="left" vertical="top" wrapText="1"/>
    </xf>
    <xf numFmtId="0" fontId="24" fillId="8" borderId="40" xfId="9" applyFont="1" applyBorder="1" applyAlignment="1">
      <alignment horizontal="left" vertical="top" wrapText="1"/>
    </xf>
    <xf numFmtId="3" fontId="10" fillId="3" borderId="1" xfId="0" applyNumberFormat="1" applyFont="1" applyFill="1" applyBorder="1" applyAlignment="1">
      <alignment horizontal="center"/>
    </xf>
    <xf numFmtId="3" fontId="10" fillId="3" borderId="39" xfId="0" applyNumberFormat="1" applyFont="1" applyFill="1" applyBorder="1" applyAlignment="1">
      <alignment horizontal="center"/>
    </xf>
    <xf numFmtId="3" fontId="10" fillId="3" borderId="40" xfId="0" applyNumberFormat="1" applyFont="1" applyFill="1" applyBorder="1" applyAlignment="1">
      <alignment horizontal="center"/>
    </xf>
    <xf numFmtId="0" fontId="3" fillId="2" borderId="6" xfId="2" applyFill="1" applyBorder="1" applyAlignment="1">
      <alignment horizontal="center" vertical="center"/>
    </xf>
    <xf numFmtId="0" fontId="3" fillId="2" borderId="8" xfId="2" applyFill="1" applyBorder="1" applyAlignment="1">
      <alignment horizontal="center" vertical="center"/>
    </xf>
    <xf numFmtId="0" fontId="3" fillId="2" borderId="36" xfId="2" applyFill="1" applyBorder="1" applyAlignment="1">
      <alignment horizontal="center" vertical="center"/>
    </xf>
    <xf numFmtId="43" fontId="26" fillId="2" borderId="35" xfId="2" applyNumberFormat="1" applyFont="1" applyFill="1" applyBorder="1" applyAlignment="1">
      <alignment horizontal="center" vertical="center"/>
    </xf>
    <xf numFmtId="2" fontId="11" fillId="4" borderId="53" xfId="8" applyNumberFormat="1" applyFont="1" applyFill="1" applyBorder="1" applyAlignment="1">
      <alignment vertical="center" wrapText="1"/>
    </xf>
    <xf numFmtId="2" fontId="11" fillId="4" borderId="54" xfId="8" applyNumberFormat="1" applyFont="1" applyFill="1" applyBorder="1" applyAlignment="1">
      <alignment vertical="center" wrapText="1"/>
    </xf>
    <xf numFmtId="2" fontId="11" fillId="4" borderId="30" xfId="8" applyNumberFormat="1" applyFont="1" applyFill="1" applyBorder="1" applyAlignment="1">
      <alignment horizontal="center" vertical="center" wrapText="1"/>
    </xf>
    <xf numFmtId="2" fontId="11" fillId="4" borderId="31" xfId="8" applyNumberFormat="1" applyFont="1" applyFill="1" applyBorder="1" applyAlignment="1">
      <alignment horizontal="center" vertical="center" wrapText="1"/>
    </xf>
    <xf numFmtId="0" fontId="15" fillId="4" borderId="55" xfId="2" applyFont="1" applyFill="1" applyBorder="1" applyAlignment="1">
      <alignment horizontal="center" vertical="center" wrapText="1"/>
    </xf>
    <xf numFmtId="0" fontId="13" fillId="4" borderId="56" xfId="2" applyFont="1" applyFill="1" applyBorder="1" applyAlignment="1">
      <alignment horizontal="center" vertical="center" wrapText="1"/>
    </xf>
    <xf numFmtId="3" fontId="10" fillId="10" borderId="34" xfId="0" applyNumberFormat="1" applyFont="1" applyFill="1" applyBorder="1" applyAlignment="1">
      <alignment horizontal="center" vertical="center" wrapText="1"/>
    </xf>
    <xf numFmtId="3" fontId="10" fillId="10" borderId="35" xfId="0" applyNumberFormat="1" applyFont="1" applyFill="1" applyBorder="1" applyAlignment="1">
      <alignment horizontal="center" vertical="center" wrapText="1"/>
    </xf>
    <xf numFmtId="165" fontId="11" fillId="4" borderId="53" xfId="0" applyNumberFormat="1" applyFont="1" applyFill="1" applyBorder="1" applyAlignment="1">
      <alignment horizontal="center" vertical="center" wrapText="1"/>
    </xf>
    <xf numFmtId="165" fontId="11" fillId="4" borderId="54" xfId="0" applyNumberFormat="1" applyFont="1" applyFill="1" applyBorder="1" applyAlignment="1">
      <alignment horizontal="center" vertical="center" wrapText="1"/>
    </xf>
    <xf numFmtId="3" fontId="10" fillId="10" borderId="34" xfId="0" applyNumberFormat="1" applyFont="1" applyFill="1" applyBorder="1" applyAlignment="1">
      <alignment horizontal="left" vertical="center" wrapText="1"/>
    </xf>
    <xf numFmtId="3" fontId="10" fillId="10" borderId="20" xfId="0" applyNumberFormat="1" applyFont="1" applyFill="1" applyBorder="1" applyAlignment="1">
      <alignment horizontal="left" vertical="center" wrapText="1"/>
    </xf>
    <xf numFmtId="3" fontId="10" fillId="10" borderId="20" xfId="0" applyNumberFormat="1" applyFont="1" applyFill="1" applyBorder="1" applyAlignment="1">
      <alignment horizontal="center" vertical="center" wrapText="1"/>
    </xf>
    <xf numFmtId="0" fontId="11" fillId="4" borderId="9" xfId="2" applyFont="1" applyFill="1" applyBorder="1" applyAlignment="1">
      <alignment horizontal="center" vertical="center"/>
    </xf>
    <xf numFmtId="0" fontId="11" fillId="4" borderId="0" xfId="2" applyFont="1" applyFill="1" applyAlignment="1">
      <alignment horizontal="center" vertical="center"/>
    </xf>
    <xf numFmtId="164" fontId="11" fillId="4" borderId="53" xfId="8" applyFont="1" applyFill="1" applyBorder="1" applyAlignment="1">
      <alignment horizontal="center" vertical="center" wrapText="1"/>
    </xf>
    <xf numFmtId="164" fontId="11" fillId="4" borderId="54" xfId="8" applyFont="1" applyFill="1" applyBorder="1" applyAlignment="1">
      <alignment horizontal="center" vertical="center" wrapText="1"/>
    </xf>
    <xf numFmtId="3" fontId="10" fillId="3" borderId="1" xfId="0" applyNumberFormat="1" applyFont="1" applyFill="1" applyBorder="1" applyAlignment="1">
      <alignment horizontal="center" vertical="center"/>
    </xf>
    <xf numFmtId="3" fontId="10" fillId="3" borderId="39" xfId="0" applyNumberFormat="1" applyFont="1" applyFill="1" applyBorder="1" applyAlignment="1">
      <alignment horizontal="center" vertical="center"/>
    </xf>
    <xf numFmtId="3" fontId="10" fillId="3" borderId="40" xfId="0" applyNumberFormat="1" applyFont="1" applyFill="1" applyBorder="1" applyAlignment="1">
      <alignment horizontal="center" vertical="center"/>
    </xf>
    <xf numFmtId="3" fontId="10" fillId="3" borderId="1" xfId="10" applyNumberFormat="1" applyFont="1" applyFill="1" applyBorder="1" applyAlignment="1">
      <alignment horizontal="center" vertical="center"/>
    </xf>
    <xf numFmtId="3" fontId="10" fillId="3" borderId="39" xfId="10" applyNumberFormat="1" applyFont="1" applyFill="1" applyBorder="1" applyAlignment="1">
      <alignment horizontal="center" vertical="center"/>
    </xf>
    <xf numFmtId="3" fontId="10" fillId="3" borderId="40" xfId="10" applyNumberFormat="1" applyFont="1" applyFill="1" applyBorder="1" applyAlignment="1">
      <alignment horizontal="center" vertical="center"/>
    </xf>
    <xf numFmtId="0" fontId="3" fillId="2" borderId="7" xfId="2" applyFill="1" applyBorder="1" applyAlignment="1">
      <alignment horizontal="center" vertical="center"/>
    </xf>
    <xf numFmtId="0" fontId="16" fillId="4" borderId="28" xfId="2" applyFont="1" applyFill="1" applyBorder="1" applyAlignment="1">
      <alignment horizontal="center" vertical="center" wrapText="1"/>
    </xf>
    <xf numFmtId="0" fontId="13" fillId="4" borderId="29" xfId="2" applyFont="1" applyFill="1" applyBorder="1" applyAlignment="1">
      <alignment horizontal="center" vertical="center" wrapText="1"/>
    </xf>
    <xf numFmtId="0" fontId="16" fillId="4" borderId="30" xfId="2" applyFont="1" applyFill="1" applyBorder="1" applyAlignment="1">
      <alignment horizontal="center" vertical="center" wrapText="1"/>
    </xf>
  </cellXfs>
  <cellStyles count="13">
    <cellStyle name="Bad" xfId="9" builtinId="27"/>
    <cellStyle name="Comma" xfId="8" builtinId="3"/>
    <cellStyle name="Comma 2" xfId="4" xr:uid="{79385504-7444-42A5-A05D-C2E30CA63E7E}"/>
    <cellStyle name="Currency 3" xfId="3" xr:uid="{5FE62553-2F34-4D8B-AFE8-A5D88123CC75}"/>
    <cellStyle name="Normal" xfId="0" builtinId="0"/>
    <cellStyle name="Normal 2" xfId="2" xr:uid="{5902920C-DB5B-4F6D-B72B-71A7E213F6A8}"/>
    <cellStyle name="Normal 21" xfId="7" xr:uid="{402E3B0A-019E-45F4-A680-52D6DF91DEA7}"/>
    <cellStyle name="Normal 3" xfId="6" xr:uid="{CD2FC7C9-24BB-43BB-A115-E2BE5A77B2A7}"/>
    <cellStyle name="Percent" xfId="1" builtinId="5"/>
    <cellStyle name="Percent 2 2" xfId="5" xr:uid="{5D0A4CA8-B12A-482A-BBCD-01706389A244}"/>
    <cellStyle name="Звичайний 2" xfId="12" xr:uid="{267166E3-4313-4CF0-9FAE-B3C8C6C82C77}"/>
    <cellStyle name="Звичайний 3" xfId="10" xr:uid="{D590E857-1241-4A2B-BF6C-1B45134DB324}"/>
    <cellStyle name="Поганий 2" xfId="11" xr:uid="{D8893DDB-FF38-4484-A93B-592201C70FE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_rels/drawing3.xml.rels><?xml version="1.0" encoding="UTF-8" standalone="yes"?>
<Relationships xmlns="http://schemas.openxmlformats.org/package/2006/relationships"><Relationship Id="rId1" Type="http://schemas.openxmlformats.org/officeDocument/2006/relationships/image" Target="../media/image1.tmp"/></Relationships>
</file>

<file path=xl/drawings/_rels/drawing4.xml.rels><?xml version="1.0" encoding="UTF-8" standalone="yes"?>
<Relationships xmlns="http://schemas.openxmlformats.org/package/2006/relationships"><Relationship Id="rId1" Type="http://schemas.openxmlformats.org/officeDocument/2006/relationships/image" Target="../media/image1.tmp"/></Relationships>
</file>

<file path=xl/drawings/_rels/drawing5.xml.rels><?xml version="1.0" encoding="UTF-8" standalone="yes"?>
<Relationships xmlns="http://schemas.openxmlformats.org/package/2006/relationships"><Relationship Id="rId1" Type="http://schemas.openxmlformats.org/officeDocument/2006/relationships/image" Target="../media/image1.tmp"/></Relationships>
</file>

<file path=xl/drawings/_rels/drawing6.xml.rels><?xml version="1.0" encoding="UTF-8" standalone="yes"?>
<Relationships xmlns="http://schemas.openxmlformats.org/package/2006/relationships"><Relationship Id="rId1" Type="http://schemas.openxmlformats.org/officeDocument/2006/relationships/image" Target="../media/image1.tmp"/></Relationships>
</file>

<file path=xl/drawings/_rels/drawing7.xml.rels><?xml version="1.0" encoding="UTF-8" standalone="yes"?>
<Relationships xmlns="http://schemas.openxmlformats.org/package/2006/relationships"><Relationship Id="rId1" Type="http://schemas.openxmlformats.org/officeDocument/2006/relationships/image" Target="../media/image1.tmp"/></Relationships>
</file>

<file path=xl/drawings/_rels/drawing8.xml.rels><?xml version="1.0" encoding="UTF-8" standalone="yes"?>
<Relationships xmlns="http://schemas.openxmlformats.org/package/2006/relationships"><Relationship Id="rId1" Type="http://schemas.openxmlformats.org/officeDocument/2006/relationships/image" Target="../media/image1.tmp"/></Relationships>
</file>

<file path=xl/drawings/_rels/drawing9.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12</xdr:col>
      <xdr:colOff>78441</xdr:colOff>
      <xdr:row>1</xdr:row>
      <xdr:rowOff>78441</xdr:rowOff>
    </xdr:from>
    <xdr:to>
      <xdr:col>15</xdr:col>
      <xdr:colOff>455519</xdr:colOff>
      <xdr:row>4</xdr:row>
      <xdr:rowOff>16529</xdr:rowOff>
    </xdr:to>
    <xdr:pic>
      <xdr:nvPicPr>
        <xdr:cNvPr id="2" name="Picture 1" descr="A black and grey logo&#10;&#10;Description automatically generated">
          <a:extLst>
            <a:ext uri="{FF2B5EF4-FFF2-40B4-BE49-F238E27FC236}">
              <a16:creationId xmlns:a16="http://schemas.microsoft.com/office/drawing/2014/main" id="{CE8D1561-F348-4870-9DCB-01D2A3D53D3C}"/>
            </a:ext>
          </a:extLst>
        </xdr:cNvPr>
        <xdr:cNvPicPr>
          <a:picLocks noChangeAspect="1"/>
        </xdr:cNvPicPr>
      </xdr:nvPicPr>
      <xdr:blipFill>
        <a:blip xmlns:r="http://schemas.openxmlformats.org/officeDocument/2006/relationships" r:embed="rId1"/>
        <a:stretch>
          <a:fillRect/>
        </a:stretch>
      </xdr:blipFill>
      <xdr:spPr>
        <a:xfrm>
          <a:off x="16842441" y="235323"/>
          <a:ext cx="2562225" cy="7000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3333750</xdr:colOff>
      <xdr:row>2</xdr:row>
      <xdr:rowOff>19050</xdr:rowOff>
    </xdr:from>
    <xdr:to>
      <xdr:col>9</xdr:col>
      <xdr:colOff>1360</xdr:colOff>
      <xdr:row>4</xdr:row>
      <xdr:rowOff>172811</xdr:rowOff>
    </xdr:to>
    <xdr:pic>
      <xdr:nvPicPr>
        <xdr:cNvPr id="2" name="Picture 1" descr="A black and grey logo&#10;&#10;Description automatically generated">
          <a:extLst>
            <a:ext uri="{FF2B5EF4-FFF2-40B4-BE49-F238E27FC236}">
              <a16:creationId xmlns:a16="http://schemas.microsoft.com/office/drawing/2014/main" id="{A674C723-D184-45B8-AA2A-700D16226A57}"/>
            </a:ext>
          </a:extLst>
        </xdr:cNvPr>
        <xdr:cNvPicPr>
          <a:picLocks noChangeAspect="1"/>
        </xdr:cNvPicPr>
      </xdr:nvPicPr>
      <xdr:blipFill>
        <a:blip xmlns:r="http://schemas.openxmlformats.org/officeDocument/2006/relationships" r:embed="rId1"/>
        <a:stretch>
          <a:fillRect/>
        </a:stretch>
      </xdr:blipFill>
      <xdr:spPr>
        <a:xfrm>
          <a:off x="14436090" y="354330"/>
          <a:ext cx="2222591" cy="63055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3333750</xdr:colOff>
      <xdr:row>2</xdr:row>
      <xdr:rowOff>19050</xdr:rowOff>
    </xdr:from>
    <xdr:to>
      <xdr:col>9</xdr:col>
      <xdr:colOff>1360</xdr:colOff>
      <xdr:row>4</xdr:row>
      <xdr:rowOff>172811</xdr:rowOff>
    </xdr:to>
    <xdr:pic>
      <xdr:nvPicPr>
        <xdr:cNvPr id="2" name="Picture 1" descr="A black and grey logo&#10;&#10;Description automatically generated">
          <a:extLst>
            <a:ext uri="{FF2B5EF4-FFF2-40B4-BE49-F238E27FC236}">
              <a16:creationId xmlns:a16="http://schemas.microsoft.com/office/drawing/2014/main" id="{88EEEF97-20AA-438C-89C5-A72515AF57C7}"/>
            </a:ext>
          </a:extLst>
        </xdr:cNvPr>
        <xdr:cNvPicPr>
          <a:picLocks noChangeAspect="1"/>
        </xdr:cNvPicPr>
      </xdr:nvPicPr>
      <xdr:blipFill>
        <a:blip xmlns:r="http://schemas.openxmlformats.org/officeDocument/2006/relationships" r:embed="rId1"/>
        <a:stretch>
          <a:fillRect/>
        </a:stretch>
      </xdr:blipFill>
      <xdr:spPr>
        <a:xfrm>
          <a:off x="17221200" y="342900"/>
          <a:ext cx="2562225" cy="6858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3333750</xdr:colOff>
      <xdr:row>2</xdr:row>
      <xdr:rowOff>19050</xdr:rowOff>
    </xdr:from>
    <xdr:to>
      <xdr:col>9</xdr:col>
      <xdr:colOff>1361</xdr:colOff>
      <xdr:row>4</xdr:row>
      <xdr:rowOff>172811</xdr:rowOff>
    </xdr:to>
    <xdr:pic>
      <xdr:nvPicPr>
        <xdr:cNvPr id="2" name="Picture 1" descr="A black and grey logo&#10;&#10;Description automatically generated">
          <a:extLst>
            <a:ext uri="{FF2B5EF4-FFF2-40B4-BE49-F238E27FC236}">
              <a16:creationId xmlns:a16="http://schemas.microsoft.com/office/drawing/2014/main" id="{E8E15FD8-07FB-45E7-BE4E-7E5A5772D126}"/>
            </a:ext>
          </a:extLst>
        </xdr:cNvPr>
        <xdr:cNvPicPr>
          <a:picLocks noChangeAspect="1"/>
        </xdr:cNvPicPr>
      </xdr:nvPicPr>
      <xdr:blipFill>
        <a:blip xmlns:r="http://schemas.openxmlformats.org/officeDocument/2006/relationships" r:embed="rId1"/>
        <a:stretch>
          <a:fillRect/>
        </a:stretch>
      </xdr:blipFill>
      <xdr:spPr>
        <a:xfrm>
          <a:off x="17249775" y="342900"/>
          <a:ext cx="2562225" cy="6858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402772</xdr:colOff>
      <xdr:row>2</xdr:row>
      <xdr:rowOff>33565</xdr:rowOff>
    </xdr:from>
    <xdr:to>
      <xdr:col>10</xdr:col>
      <xdr:colOff>363622</xdr:colOff>
      <xdr:row>4</xdr:row>
      <xdr:rowOff>174172</xdr:rowOff>
    </xdr:to>
    <xdr:pic>
      <xdr:nvPicPr>
        <xdr:cNvPr id="2" name="Picture 1" descr="A black and grey logo&#10;&#10;Description automatically generated">
          <a:extLst>
            <a:ext uri="{FF2B5EF4-FFF2-40B4-BE49-F238E27FC236}">
              <a16:creationId xmlns:a16="http://schemas.microsoft.com/office/drawing/2014/main" id="{13C6FE01-9B76-4C81-A125-B5B6E97B8431}"/>
            </a:ext>
          </a:extLst>
        </xdr:cNvPr>
        <xdr:cNvPicPr>
          <a:picLocks noChangeAspect="1"/>
        </xdr:cNvPicPr>
      </xdr:nvPicPr>
      <xdr:blipFill>
        <a:blip xmlns:r="http://schemas.openxmlformats.org/officeDocument/2006/relationships" r:embed="rId1"/>
        <a:stretch>
          <a:fillRect/>
        </a:stretch>
      </xdr:blipFill>
      <xdr:spPr>
        <a:xfrm>
          <a:off x="9594397" y="357415"/>
          <a:ext cx="2275425" cy="67037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1441076</xdr:colOff>
      <xdr:row>0</xdr:row>
      <xdr:rowOff>134471</xdr:rowOff>
    </xdr:from>
    <xdr:to>
      <xdr:col>8</xdr:col>
      <xdr:colOff>625848</xdr:colOff>
      <xdr:row>3</xdr:row>
      <xdr:rowOff>131671</xdr:rowOff>
    </xdr:to>
    <xdr:pic>
      <xdr:nvPicPr>
        <xdr:cNvPr id="2" name="Picture 1" descr="A black and grey logo&#10;&#10;Description automatically generated">
          <a:extLst>
            <a:ext uri="{FF2B5EF4-FFF2-40B4-BE49-F238E27FC236}">
              <a16:creationId xmlns:a16="http://schemas.microsoft.com/office/drawing/2014/main" id="{017CE082-F842-4F22-A7F9-CF7DDA690202}"/>
            </a:ext>
          </a:extLst>
        </xdr:cNvPr>
        <xdr:cNvPicPr>
          <a:picLocks noChangeAspect="1"/>
        </xdr:cNvPicPr>
      </xdr:nvPicPr>
      <xdr:blipFill>
        <a:blip xmlns:r="http://schemas.openxmlformats.org/officeDocument/2006/relationships" r:embed="rId1"/>
        <a:stretch>
          <a:fillRect/>
        </a:stretch>
      </xdr:blipFill>
      <xdr:spPr>
        <a:xfrm>
          <a:off x="10495429" y="134471"/>
          <a:ext cx="2580154" cy="74799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3333750</xdr:colOff>
      <xdr:row>2</xdr:row>
      <xdr:rowOff>19050</xdr:rowOff>
    </xdr:from>
    <xdr:to>
      <xdr:col>9</xdr:col>
      <xdr:colOff>1360</xdr:colOff>
      <xdr:row>4</xdr:row>
      <xdr:rowOff>172811</xdr:rowOff>
    </xdr:to>
    <xdr:pic>
      <xdr:nvPicPr>
        <xdr:cNvPr id="2" name="Picture 1" descr="A black and grey logo&#10;&#10;Description automatically generated">
          <a:extLst>
            <a:ext uri="{FF2B5EF4-FFF2-40B4-BE49-F238E27FC236}">
              <a16:creationId xmlns:a16="http://schemas.microsoft.com/office/drawing/2014/main" id="{63EABD2F-893D-469B-BB53-118C5B45F60F}"/>
            </a:ext>
          </a:extLst>
        </xdr:cNvPr>
        <xdr:cNvPicPr>
          <a:picLocks noChangeAspect="1"/>
        </xdr:cNvPicPr>
      </xdr:nvPicPr>
      <xdr:blipFill>
        <a:blip xmlns:r="http://schemas.openxmlformats.org/officeDocument/2006/relationships" r:embed="rId1"/>
        <a:stretch>
          <a:fillRect/>
        </a:stretch>
      </xdr:blipFill>
      <xdr:spPr>
        <a:xfrm>
          <a:off x="13224510" y="354330"/>
          <a:ext cx="2222590" cy="62620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402772</xdr:colOff>
      <xdr:row>2</xdr:row>
      <xdr:rowOff>33565</xdr:rowOff>
    </xdr:from>
    <xdr:to>
      <xdr:col>10</xdr:col>
      <xdr:colOff>363622</xdr:colOff>
      <xdr:row>4</xdr:row>
      <xdr:rowOff>174172</xdr:rowOff>
    </xdr:to>
    <xdr:pic>
      <xdr:nvPicPr>
        <xdr:cNvPr id="2" name="Picture 1" descr="A black and grey logo&#10;&#10;Description automatically generated">
          <a:extLst>
            <a:ext uri="{FF2B5EF4-FFF2-40B4-BE49-F238E27FC236}">
              <a16:creationId xmlns:a16="http://schemas.microsoft.com/office/drawing/2014/main" id="{63FE7B1E-1DA7-4E06-8BD6-024C026D2896}"/>
            </a:ext>
          </a:extLst>
        </xdr:cNvPr>
        <xdr:cNvPicPr>
          <a:picLocks noChangeAspect="1"/>
        </xdr:cNvPicPr>
      </xdr:nvPicPr>
      <xdr:blipFill>
        <a:blip xmlns:r="http://schemas.openxmlformats.org/officeDocument/2006/relationships" r:embed="rId1"/>
        <a:stretch>
          <a:fillRect/>
        </a:stretch>
      </xdr:blipFill>
      <xdr:spPr>
        <a:xfrm>
          <a:off x="9523912" y="483145"/>
          <a:ext cx="2010630" cy="68162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1441076</xdr:colOff>
      <xdr:row>0</xdr:row>
      <xdr:rowOff>134471</xdr:rowOff>
    </xdr:from>
    <xdr:to>
      <xdr:col>17</xdr:col>
      <xdr:colOff>764161</xdr:colOff>
      <xdr:row>3</xdr:row>
      <xdr:rowOff>131671</xdr:rowOff>
    </xdr:to>
    <xdr:pic>
      <xdr:nvPicPr>
        <xdr:cNvPr id="2" name="Picture 1" descr="A black and grey logo&#10;&#10;Description automatically generated">
          <a:extLst>
            <a:ext uri="{FF2B5EF4-FFF2-40B4-BE49-F238E27FC236}">
              <a16:creationId xmlns:a16="http://schemas.microsoft.com/office/drawing/2014/main" id="{CCEAF62D-789E-4653-BA73-D279F0AA4A4D}"/>
            </a:ext>
          </a:extLst>
        </xdr:cNvPr>
        <xdr:cNvPicPr>
          <a:picLocks noChangeAspect="1"/>
        </xdr:cNvPicPr>
      </xdr:nvPicPr>
      <xdr:blipFill>
        <a:blip xmlns:r="http://schemas.openxmlformats.org/officeDocument/2006/relationships" r:embed="rId1"/>
        <a:stretch>
          <a:fillRect/>
        </a:stretch>
      </xdr:blipFill>
      <xdr:spPr>
        <a:xfrm>
          <a:off x="9594476" y="134471"/>
          <a:ext cx="2347072" cy="721100"/>
        </a:xfrm>
        <a:prstGeom prst="rect">
          <a:avLst/>
        </a:prstGeom>
      </xdr:spPr>
    </xdr:pic>
    <xdr:clientData/>
  </xdr:twoCellAnchor>
</xdr:wsDr>
</file>

<file path=xl/theme/theme1.xml><?xml version="1.0" encoding="utf-8"?>
<a:theme xmlns:a="http://schemas.openxmlformats.org/drawingml/2006/main" name="Office Theme">
  <a:themeElements>
    <a:clrScheme name="XCEPT_Colours">
      <a:dk1>
        <a:srgbClr val="214C67"/>
      </a:dk1>
      <a:lt1>
        <a:sysClr val="window" lastClr="FFFFFF"/>
      </a:lt1>
      <a:dk2>
        <a:srgbClr val="257E7D"/>
      </a:dk2>
      <a:lt2>
        <a:srgbClr val="E7E6E6"/>
      </a:lt2>
      <a:accent1>
        <a:srgbClr val="90C36C"/>
      </a:accent1>
      <a:accent2>
        <a:srgbClr val="C7DD72"/>
      </a:accent2>
      <a:accent3>
        <a:srgbClr val="954F72"/>
      </a:accent3>
      <a:accent4>
        <a:srgbClr val="FEE599"/>
      </a:accent4>
      <a:accent5>
        <a:srgbClr val="5B9BD5"/>
      </a:accent5>
      <a:accent6>
        <a:srgbClr val="F4B183"/>
      </a:accent6>
      <a:hlink>
        <a:srgbClr val="954F72"/>
      </a:hlink>
      <a:folHlink>
        <a:srgbClr val="C55A11"/>
      </a:folHlink>
    </a:clrScheme>
    <a:fontScheme name="Aktis 1">
      <a:majorFont>
        <a:latin typeface="Open Sans"/>
        <a:ea typeface=""/>
        <a:cs typeface=""/>
      </a:majorFont>
      <a:minorFont>
        <a:latin typeface="Open Sans"/>
        <a:ea typeface=""/>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34EF4-0A8F-497C-9313-88073CC1A873}">
  <sheetPr>
    <tabColor theme="3"/>
    <pageSetUpPr autoPageBreaks="0" fitToPage="1"/>
  </sheetPr>
  <dimension ref="A1:CE255"/>
  <sheetViews>
    <sheetView showZeros="0" zoomScale="95" zoomScaleNormal="95" zoomScalePageLayoutView="120" workbookViewId="0">
      <selection activeCell="A4" sqref="A4"/>
    </sheetView>
  </sheetViews>
  <sheetFormatPr defaultColWidth="8.44140625" defaultRowHeight="13.15"/>
  <cols>
    <col min="1" max="1" width="4.109375" style="30" customWidth="1"/>
    <col min="2" max="2" width="20.33203125" style="30" customWidth="1"/>
    <col min="3" max="3" width="6.77734375" style="106" hidden="1" customWidth="1"/>
    <col min="4" max="4" width="6.44140625" style="106" hidden="1" customWidth="1"/>
    <col min="5" max="5" width="6" style="106" hidden="1" customWidth="1"/>
    <col min="6" max="6" width="8.109375" style="106" hidden="1" customWidth="1"/>
    <col min="7" max="7" width="8.21875" style="106" customWidth="1"/>
    <col min="8" max="8" width="9.88671875" style="257" customWidth="1"/>
    <col min="9" max="78" width="8.44140625" style="70"/>
    <col min="79" max="16384" width="8.44140625" style="30"/>
  </cols>
  <sheetData>
    <row r="1" spans="1:78" s="70" customFormat="1">
      <c r="C1" s="91"/>
      <c r="D1" s="91"/>
      <c r="E1" s="91"/>
      <c r="F1" s="91"/>
      <c r="G1" s="91"/>
      <c r="H1" s="247"/>
    </row>
    <row r="2" spans="1:78" s="70" customFormat="1">
      <c r="C2" s="91"/>
      <c r="D2" s="91"/>
      <c r="E2" s="91"/>
      <c r="F2" s="91"/>
      <c r="G2" s="91"/>
      <c r="H2" s="247"/>
    </row>
    <row r="3" spans="1:78" s="72" customFormat="1">
      <c r="C3" s="92"/>
      <c r="D3" s="92"/>
      <c r="E3" s="92"/>
      <c r="F3" s="92"/>
      <c r="G3" s="92"/>
      <c r="H3" s="248"/>
    </row>
    <row r="4" spans="1:78" s="29" customFormat="1" ht="36.75" customHeight="1">
      <c r="A4" s="27" t="s">
        <v>0</v>
      </c>
      <c r="B4" s="39"/>
      <c r="C4" s="93"/>
      <c r="D4" s="93"/>
      <c r="E4" s="93"/>
      <c r="F4" s="93"/>
      <c r="G4" s="246"/>
      <c r="H4" s="270"/>
      <c r="I4" s="77"/>
      <c r="J4" s="7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row>
    <row r="5" spans="1:78" s="28" customFormat="1" ht="15.75" customHeight="1">
      <c r="A5" s="423"/>
      <c r="B5" s="423"/>
      <c r="C5" s="140" t="s">
        <v>1</v>
      </c>
      <c r="D5" s="95" t="s">
        <v>2</v>
      </c>
      <c r="E5" s="95" t="s">
        <v>3</v>
      </c>
      <c r="F5" s="95" t="s">
        <v>4</v>
      </c>
      <c r="G5" s="117" t="s">
        <v>5</v>
      </c>
      <c r="H5" s="271" t="s">
        <v>5</v>
      </c>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row>
    <row r="6" spans="1:78" s="17" customFormat="1">
      <c r="A6" s="35"/>
      <c r="B6" s="35"/>
      <c r="C6" s="134"/>
      <c r="D6" s="121"/>
      <c r="E6" s="96"/>
      <c r="F6" s="96"/>
      <c r="G6" s="104"/>
      <c r="H6" s="250"/>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row>
    <row r="7" spans="1:78" s="17" customFormat="1">
      <c r="C7" s="134"/>
      <c r="D7" s="121"/>
      <c r="E7" s="96"/>
      <c r="F7" s="96"/>
      <c r="G7" s="104"/>
      <c r="H7" s="251"/>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row>
    <row r="8" spans="1:78" s="17" customFormat="1">
      <c r="A8" s="32" t="s">
        <v>6</v>
      </c>
      <c r="B8" s="32"/>
      <c r="C8" s="135"/>
      <c r="D8" s="136"/>
      <c r="E8" s="97"/>
      <c r="F8" s="97"/>
      <c r="G8" s="118"/>
      <c r="H8" s="25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row>
    <row r="9" spans="1:78" s="17" customFormat="1">
      <c r="A9" s="16">
        <v>1.1000000000000001</v>
      </c>
      <c r="B9" s="17" t="s">
        <v>7</v>
      </c>
      <c r="C9" s="245">
        <v>6</v>
      </c>
      <c r="D9" s="156">
        <v>1</v>
      </c>
      <c r="E9" s="155">
        <v>0.3</v>
      </c>
      <c r="F9" s="243">
        <v>4000</v>
      </c>
      <c r="G9" s="251">
        <f>F9*E9*D9*C9</f>
        <v>7200</v>
      </c>
      <c r="H9" s="253">
        <v>9200</v>
      </c>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72"/>
    </row>
    <row r="10" spans="1:78" s="17" customFormat="1">
      <c r="A10" s="16">
        <v>1.2</v>
      </c>
      <c r="B10" s="17" t="s">
        <v>8</v>
      </c>
      <c r="C10" s="245">
        <v>6</v>
      </c>
      <c r="D10" s="156">
        <v>1</v>
      </c>
      <c r="E10" s="155">
        <v>0.25</v>
      </c>
      <c r="F10" s="243">
        <v>3500</v>
      </c>
      <c r="G10" s="251">
        <f>F10*E10*D10*C10</f>
        <v>5250</v>
      </c>
      <c r="H10" s="251">
        <v>5250</v>
      </c>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row>
    <row r="11" spans="1:78" s="17" customFormat="1">
      <c r="A11" s="16">
        <v>1.3</v>
      </c>
      <c r="B11" s="17" t="s">
        <v>9</v>
      </c>
      <c r="C11" s="245">
        <v>6</v>
      </c>
      <c r="D11" s="156">
        <v>1</v>
      </c>
      <c r="E11" s="155">
        <v>0.25</v>
      </c>
      <c r="F11" s="243">
        <v>3500</v>
      </c>
      <c r="G11" s="251">
        <f>F11*E11*D11*C11</f>
        <v>5250</v>
      </c>
      <c r="H11" s="251">
        <v>5250</v>
      </c>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row>
    <row r="12" spans="1:78" s="17" customFormat="1">
      <c r="A12" s="16">
        <v>1.4</v>
      </c>
      <c r="B12" s="17" t="s">
        <v>10</v>
      </c>
      <c r="C12" s="245">
        <v>6</v>
      </c>
      <c r="D12" s="156">
        <v>2</v>
      </c>
      <c r="E12" s="155">
        <v>1</v>
      </c>
      <c r="F12" s="243">
        <v>3000</v>
      </c>
      <c r="G12" s="251">
        <f>F12*E12*D12*C12</f>
        <v>36000</v>
      </c>
      <c r="H12" s="251">
        <v>36000</v>
      </c>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row>
    <row r="13" spans="1:78" s="17" customFormat="1">
      <c r="A13" s="16"/>
      <c r="C13" s="137"/>
      <c r="D13" s="121"/>
      <c r="E13" s="155"/>
      <c r="F13" s="96"/>
      <c r="G13" s="251"/>
      <c r="H13" s="251"/>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row>
    <row r="14" spans="1:78" s="17" customFormat="1">
      <c r="A14" s="19" t="s">
        <v>11</v>
      </c>
      <c r="B14" s="20"/>
      <c r="C14" s="421"/>
      <c r="D14" s="422"/>
      <c r="E14" s="98"/>
      <c r="F14" s="98"/>
      <c r="G14" s="256">
        <f>SUM(G9:G12)</f>
        <v>53700</v>
      </c>
      <c r="H14" s="254">
        <f>SUM(H9:H13)</f>
        <v>55700</v>
      </c>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row>
    <row r="15" spans="1:78" s="17" customFormat="1">
      <c r="A15" s="36"/>
      <c r="C15" s="133"/>
      <c r="D15" s="99"/>
      <c r="E15" s="96"/>
      <c r="F15" s="96"/>
      <c r="G15" s="104"/>
      <c r="H15" s="251"/>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c r="BK15" s="72"/>
      <c r="BL15" s="72"/>
      <c r="BM15" s="72"/>
      <c r="BN15" s="72"/>
      <c r="BO15" s="72"/>
      <c r="BP15" s="72"/>
      <c r="BQ15" s="72"/>
      <c r="BR15" s="72"/>
      <c r="BS15" s="72"/>
      <c r="BT15" s="72"/>
      <c r="BU15" s="72"/>
      <c r="BV15" s="72"/>
      <c r="BW15" s="72"/>
      <c r="BX15" s="72"/>
      <c r="BY15" s="72"/>
      <c r="BZ15" s="72"/>
    </row>
    <row r="16" spans="1:78" s="17" customFormat="1">
      <c r="A16" s="16"/>
      <c r="B16" s="16"/>
      <c r="C16" s="134"/>
      <c r="D16" s="121"/>
      <c r="E16" s="96"/>
      <c r="F16" s="96"/>
      <c r="G16" s="104"/>
      <c r="H16" s="251"/>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row>
    <row r="17" spans="1:83" s="29" customFormat="1" ht="33.6" customHeight="1">
      <c r="A17" s="32" t="s">
        <v>12</v>
      </c>
      <c r="B17" s="33"/>
      <c r="C17" s="424" t="s">
        <v>13</v>
      </c>
      <c r="D17" s="425"/>
      <c r="E17" s="100" t="s">
        <v>14</v>
      </c>
      <c r="F17" s="100" t="s">
        <v>15</v>
      </c>
      <c r="G17" s="119" t="s">
        <v>5</v>
      </c>
      <c r="H17" s="255"/>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c r="AS17" s="77"/>
      <c r="AT17" s="77"/>
      <c r="AU17" s="77"/>
      <c r="AV17" s="77"/>
      <c r="AW17" s="77"/>
      <c r="AX17" s="77"/>
      <c r="AY17" s="77"/>
      <c r="AZ17" s="77"/>
      <c r="BA17" s="77"/>
      <c r="BB17" s="77"/>
      <c r="BC17" s="77"/>
      <c r="BD17" s="77"/>
      <c r="BE17" s="77"/>
      <c r="BF17" s="77"/>
      <c r="BG17" s="77"/>
      <c r="BH17" s="77"/>
      <c r="BI17" s="77"/>
      <c r="BJ17" s="77"/>
      <c r="BK17" s="77"/>
      <c r="BL17" s="77"/>
      <c r="BM17" s="77"/>
      <c r="BN17" s="77"/>
      <c r="BO17" s="77"/>
      <c r="BP17" s="77"/>
      <c r="BQ17" s="77"/>
      <c r="BR17" s="77"/>
      <c r="BS17" s="77"/>
      <c r="BT17" s="77"/>
      <c r="BU17" s="77"/>
      <c r="BV17" s="77"/>
      <c r="BW17" s="77"/>
      <c r="BX17" s="77"/>
      <c r="BY17" s="77"/>
      <c r="BZ17" s="77"/>
    </row>
    <row r="18" spans="1:83" s="17" customFormat="1">
      <c r="A18" s="16">
        <v>2.1</v>
      </c>
      <c r="B18" s="16" t="s">
        <v>16</v>
      </c>
      <c r="C18" s="417" t="s">
        <v>17</v>
      </c>
      <c r="D18" s="418"/>
      <c r="E18" s="243">
        <v>10</v>
      </c>
      <c r="F18" s="243">
        <f>G18/E18</f>
        <v>6500</v>
      </c>
      <c r="G18" s="251">
        <v>65000</v>
      </c>
      <c r="H18" s="253">
        <v>63000</v>
      </c>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row>
    <row r="19" spans="1:83" s="17" customFormat="1">
      <c r="A19" s="16">
        <v>2.2000000000000002</v>
      </c>
      <c r="B19" s="16" t="s">
        <v>18</v>
      </c>
      <c r="C19" s="417" t="s">
        <v>19</v>
      </c>
      <c r="D19" s="418"/>
      <c r="E19" s="243">
        <v>6</v>
      </c>
      <c r="F19" s="243">
        <f t="shared" ref="F19:F23" si="0">G19/E19</f>
        <v>1500</v>
      </c>
      <c r="G19" s="251">
        <v>9000</v>
      </c>
      <c r="H19" s="251">
        <v>9000</v>
      </c>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row>
    <row r="20" spans="1:83" s="17" customFormat="1">
      <c r="A20" s="16">
        <v>2.2999999999999998</v>
      </c>
      <c r="B20" s="16" t="s">
        <v>20</v>
      </c>
      <c r="C20" s="417" t="s">
        <v>21</v>
      </c>
      <c r="D20" s="418"/>
      <c r="E20" s="243">
        <v>5</v>
      </c>
      <c r="F20" s="243">
        <f t="shared" si="0"/>
        <v>5000</v>
      </c>
      <c r="G20" s="251">
        <v>25000</v>
      </c>
      <c r="H20" s="251">
        <v>25000</v>
      </c>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row>
    <row r="21" spans="1:83" s="17" customFormat="1">
      <c r="A21" s="16">
        <v>2.4</v>
      </c>
      <c r="B21" s="16" t="s">
        <v>22</v>
      </c>
      <c r="C21" s="417" t="s">
        <v>23</v>
      </c>
      <c r="D21" s="418"/>
      <c r="E21" s="243">
        <v>2</v>
      </c>
      <c r="F21" s="243">
        <f t="shared" si="0"/>
        <v>2500</v>
      </c>
      <c r="G21" s="251">
        <v>5000</v>
      </c>
      <c r="H21" s="251">
        <v>5000</v>
      </c>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row>
    <row r="22" spans="1:83" s="17" customFormat="1">
      <c r="A22" s="16">
        <v>2.5</v>
      </c>
      <c r="B22" s="16" t="s">
        <v>24</v>
      </c>
      <c r="C22" s="417" t="s">
        <v>25</v>
      </c>
      <c r="D22" s="418"/>
      <c r="E22" s="243">
        <v>1</v>
      </c>
      <c r="F22" s="243">
        <f t="shared" si="0"/>
        <v>5000</v>
      </c>
      <c r="G22" s="251">
        <v>5000</v>
      </c>
      <c r="H22" s="251">
        <v>5000</v>
      </c>
      <c r="I22" s="72"/>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row>
    <row r="23" spans="1:83" s="17" customFormat="1">
      <c r="A23" s="16">
        <v>2.6</v>
      </c>
      <c r="B23" s="16" t="s">
        <v>26</v>
      </c>
      <c r="C23" s="419" t="s">
        <v>25</v>
      </c>
      <c r="D23" s="420"/>
      <c r="E23" s="243">
        <v>1</v>
      </c>
      <c r="F23" s="243">
        <f t="shared" si="0"/>
        <v>2500</v>
      </c>
      <c r="G23" s="251">
        <v>2500</v>
      </c>
      <c r="H23" s="251">
        <v>2500</v>
      </c>
      <c r="I23" s="72"/>
      <c r="J23" s="72"/>
      <c r="K23" s="72"/>
      <c r="L23" s="72"/>
      <c r="M23" s="72"/>
      <c r="N23" s="72"/>
      <c r="O23" s="72"/>
      <c r="P23" s="72"/>
      <c r="Q23" s="72"/>
      <c r="R23" s="72"/>
      <c r="S23" s="72"/>
      <c r="T23" s="72"/>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row>
    <row r="24" spans="1:83" s="17" customFormat="1">
      <c r="A24" s="19" t="s">
        <v>27</v>
      </c>
      <c r="B24" s="20"/>
      <c r="C24" s="421"/>
      <c r="D24" s="422"/>
      <c r="E24" s="98"/>
      <c r="F24" s="264"/>
      <c r="G24" s="256">
        <f>SUM(G18:G23)</f>
        <v>111500</v>
      </c>
      <c r="H24" s="256">
        <f>SUM(H18:H23)</f>
        <v>109500</v>
      </c>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row>
    <row r="25" spans="1:83" s="70" customFormat="1">
      <c r="A25" s="40"/>
      <c r="B25" s="40"/>
      <c r="C25" s="139"/>
      <c r="D25" s="107"/>
      <c r="E25" s="105"/>
      <c r="F25" s="265"/>
      <c r="G25" s="254">
        <f>G14+G24</f>
        <v>165200</v>
      </c>
      <c r="H25" s="254">
        <f>H14+H24</f>
        <v>165200</v>
      </c>
      <c r="CA25" s="30"/>
      <c r="CB25" s="30"/>
      <c r="CC25" s="30"/>
      <c r="CD25" s="30"/>
      <c r="CE25" s="30"/>
    </row>
    <row r="26" spans="1:83" s="70" customFormat="1">
      <c r="C26" s="91"/>
      <c r="D26" s="91"/>
      <c r="E26" s="91"/>
      <c r="F26" s="91"/>
      <c r="G26" s="91"/>
      <c r="H26" s="247"/>
    </row>
    <row r="27" spans="1:83" s="70" customFormat="1">
      <c r="C27" s="91"/>
      <c r="D27" s="91"/>
      <c r="E27" s="91"/>
      <c r="F27" s="91"/>
      <c r="G27" s="91"/>
      <c r="H27" s="247"/>
    </row>
    <row r="28" spans="1:83" s="70" customFormat="1">
      <c r="C28" s="91"/>
      <c r="D28" s="91"/>
      <c r="E28" s="91"/>
      <c r="F28" s="91"/>
      <c r="G28" s="91"/>
      <c r="H28" s="247"/>
    </row>
    <row r="29" spans="1:83" s="70" customFormat="1">
      <c r="C29" s="91"/>
      <c r="D29" s="91"/>
      <c r="E29" s="241"/>
      <c r="F29" s="91"/>
      <c r="G29" s="91"/>
      <c r="H29" s="247"/>
    </row>
    <row r="30" spans="1:83" s="70" customFormat="1">
      <c r="C30" s="91"/>
      <c r="D30" s="91"/>
      <c r="E30" s="241"/>
      <c r="F30" s="91"/>
      <c r="G30" s="91"/>
      <c r="H30" s="247"/>
    </row>
    <row r="31" spans="1:83" s="70" customFormat="1">
      <c r="C31" s="91"/>
      <c r="D31" s="91"/>
      <c r="E31" s="241"/>
      <c r="F31" s="91"/>
      <c r="G31" s="91"/>
      <c r="H31" s="247"/>
    </row>
    <row r="32" spans="1:83" s="70" customFormat="1">
      <c r="C32" s="91"/>
      <c r="D32" s="91"/>
      <c r="E32" s="241"/>
      <c r="F32" s="91"/>
      <c r="G32" s="91"/>
      <c r="H32" s="247"/>
    </row>
    <row r="33" spans="3:8" s="70" customFormat="1">
      <c r="C33" s="91"/>
      <c r="D33" s="91"/>
      <c r="E33" s="91"/>
      <c r="F33" s="91"/>
      <c r="G33" s="91"/>
      <c r="H33" s="247"/>
    </row>
    <row r="34" spans="3:8" s="70" customFormat="1">
      <c r="C34" s="91"/>
      <c r="D34" s="91"/>
      <c r="E34" s="91"/>
      <c r="F34" s="91"/>
      <c r="G34" s="91"/>
      <c r="H34" s="247"/>
    </row>
    <row r="35" spans="3:8" s="70" customFormat="1">
      <c r="C35" s="91"/>
      <c r="D35" s="91"/>
      <c r="E35" s="91"/>
      <c r="F35" s="91"/>
      <c r="G35" s="91"/>
      <c r="H35" s="247"/>
    </row>
    <row r="36" spans="3:8" s="70" customFormat="1">
      <c r="C36" s="91"/>
      <c r="D36" s="91"/>
      <c r="E36" s="91"/>
      <c r="F36" s="91"/>
      <c r="G36" s="91"/>
      <c r="H36" s="247"/>
    </row>
    <row r="37" spans="3:8" s="70" customFormat="1">
      <c r="C37" s="91"/>
      <c r="D37" s="91"/>
      <c r="E37" s="91"/>
      <c r="F37" s="91"/>
      <c r="G37" s="91"/>
      <c r="H37" s="247"/>
    </row>
    <row r="38" spans="3:8" s="70" customFormat="1">
      <c r="C38" s="91"/>
      <c r="D38" s="91"/>
      <c r="E38" s="91"/>
      <c r="F38" s="91"/>
      <c r="G38" s="91"/>
      <c r="H38" s="247"/>
    </row>
    <row r="39" spans="3:8" s="70" customFormat="1">
      <c r="C39" s="91"/>
      <c r="D39" s="91"/>
      <c r="E39" s="91"/>
      <c r="F39" s="91"/>
      <c r="G39" s="91"/>
      <c r="H39" s="247"/>
    </row>
    <row r="40" spans="3:8" s="70" customFormat="1">
      <c r="C40" s="91"/>
      <c r="D40" s="91"/>
      <c r="E40" s="91"/>
      <c r="F40" s="91"/>
      <c r="G40" s="91"/>
      <c r="H40" s="247"/>
    </row>
    <row r="41" spans="3:8" s="70" customFormat="1">
      <c r="C41" s="91"/>
      <c r="D41" s="91"/>
      <c r="E41" s="91"/>
      <c r="F41" s="91"/>
      <c r="G41" s="91"/>
      <c r="H41" s="247"/>
    </row>
    <row r="42" spans="3:8" s="70" customFormat="1">
      <c r="C42" s="91"/>
      <c r="D42" s="91"/>
      <c r="E42" s="91"/>
      <c r="F42" s="91"/>
      <c r="G42" s="91"/>
      <c r="H42" s="247"/>
    </row>
    <row r="43" spans="3:8" s="70" customFormat="1">
      <c r="C43" s="91"/>
      <c r="D43" s="91"/>
      <c r="E43" s="91"/>
      <c r="F43" s="91"/>
      <c r="G43" s="91"/>
      <c r="H43" s="247"/>
    </row>
    <row r="44" spans="3:8" s="70" customFormat="1">
      <c r="C44" s="91"/>
      <c r="D44" s="91"/>
      <c r="E44" s="91"/>
      <c r="F44" s="91"/>
      <c r="G44" s="91"/>
      <c r="H44" s="247"/>
    </row>
    <row r="45" spans="3:8" s="70" customFormat="1">
      <c r="C45" s="91"/>
      <c r="D45" s="91"/>
      <c r="E45" s="91"/>
      <c r="F45" s="91"/>
      <c r="G45" s="91"/>
      <c r="H45" s="247"/>
    </row>
    <row r="46" spans="3:8" s="70" customFormat="1">
      <c r="C46" s="91"/>
      <c r="D46" s="91"/>
      <c r="E46" s="91"/>
      <c r="F46" s="91"/>
      <c r="G46" s="91"/>
      <c r="H46" s="247"/>
    </row>
    <row r="47" spans="3:8" s="70" customFormat="1">
      <c r="C47" s="91"/>
      <c r="D47" s="91"/>
      <c r="E47" s="91"/>
      <c r="F47" s="91"/>
      <c r="G47" s="91"/>
      <c r="H47" s="247"/>
    </row>
    <row r="48" spans="3:8" s="70" customFormat="1">
      <c r="C48" s="91"/>
      <c r="D48" s="91"/>
      <c r="E48" s="91"/>
      <c r="F48" s="91"/>
      <c r="G48" s="91"/>
      <c r="H48" s="247"/>
    </row>
    <row r="49" spans="3:8" s="70" customFormat="1">
      <c r="C49" s="91"/>
      <c r="D49" s="91"/>
      <c r="E49" s="91"/>
      <c r="F49" s="91"/>
      <c r="G49" s="91"/>
      <c r="H49" s="247"/>
    </row>
    <row r="50" spans="3:8" s="70" customFormat="1">
      <c r="C50" s="91"/>
      <c r="D50" s="91"/>
      <c r="E50" s="91"/>
      <c r="F50" s="91"/>
      <c r="G50" s="91"/>
      <c r="H50" s="247"/>
    </row>
    <row r="51" spans="3:8" s="70" customFormat="1">
      <c r="C51" s="91"/>
      <c r="D51" s="91"/>
      <c r="E51" s="91"/>
      <c r="F51" s="91"/>
      <c r="G51" s="91"/>
      <c r="H51" s="247"/>
    </row>
    <row r="52" spans="3:8" s="70" customFormat="1">
      <c r="C52" s="91"/>
      <c r="D52" s="91"/>
      <c r="E52" s="91"/>
      <c r="F52" s="91"/>
      <c r="G52" s="91"/>
      <c r="H52" s="247"/>
    </row>
    <row r="53" spans="3:8" s="70" customFormat="1">
      <c r="C53" s="91"/>
      <c r="D53" s="91"/>
      <c r="E53" s="91"/>
      <c r="F53" s="91"/>
      <c r="G53" s="91"/>
      <c r="H53" s="247"/>
    </row>
    <row r="54" spans="3:8" s="70" customFormat="1">
      <c r="C54" s="91"/>
      <c r="D54" s="91"/>
      <c r="E54" s="91"/>
      <c r="F54" s="91"/>
      <c r="G54" s="91"/>
      <c r="H54" s="247"/>
    </row>
    <row r="55" spans="3:8" s="70" customFormat="1">
      <c r="C55" s="91"/>
      <c r="D55" s="91"/>
      <c r="E55" s="91"/>
      <c r="F55" s="91"/>
      <c r="G55" s="91"/>
      <c r="H55" s="247"/>
    </row>
    <row r="56" spans="3:8" s="70" customFormat="1">
      <c r="C56" s="91"/>
      <c r="D56" s="91"/>
      <c r="E56" s="91"/>
      <c r="F56" s="91"/>
      <c r="G56" s="91"/>
      <c r="H56" s="247"/>
    </row>
    <row r="57" spans="3:8" s="70" customFormat="1">
      <c r="C57" s="91"/>
      <c r="D57" s="91"/>
      <c r="E57" s="91"/>
      <c r="F57" s="91"/>
      <c r="G57" s="91"/>
      <c r="H57" s="247"/>
    </row>
    <row r="58" spans="3:8" s="70" customFormat="1">
      <c r="C58" s="91"/>
      <c r="D58" s="91"/>
      <c r="E58" s="91"/>
      <c r="F58" s="91"/>
      <c r="G58" s="91"/>
      <c r="H58" s="247"/>
    </row>
    <row r="59" spans="3:8" s="70" customFormat="1">
      <c r="C59" s="91"/>
      <c r="D59" s="91"/>
      <c r="E59" s="91"/>
      <c r="F59" s="91"/>
      <c r="G59" s="91"/>
      <c r="H59" s="247"/>
    </row>
    <row r="60" spans="3:8" s="70" customFormat="1">
      <c r="C60" s="91"/>
      <c r="D60" s="91"/>
      <c r="E60" s="91"/>
      <c r="F60" s="91"/>
      <c r="G60" s="91"/>
      <c r="H60" s="247"/>
    </row>
    <row r="61" spans="3:8" s="70" customFormat="1">
      <c r="C61" s="91"/>
      <c r="D61" s="91"/>
      <c r="E61" s="91"/>
      <c r="F61" s="91"/>
      <c r="G61" s="91"/>
      <c r="H61" s="247"/>
    </row>
    <row r="62" spans="3:8" s="70" customFormat="1">
      <c r="C62" s="91"/>
      <c r="D62" s="91"/>
      <c r="E62" s="91"/>
      <c r="F62" s="91"/>
      <c r="G62" s="91"/>
      <c r="H62" s="247"/>
    </row>
    <row r="63" spans="3:8" s="70" customFormat="1">
      <c r="C63" s="91"/>
      <c r="D63" s="91"/>
      <c r="E63" s="91"/>
      <c r="F63" s="91"/>
      <c r="G63" s="91"/>
      <c r="H63" s="247"/>
    </row>
    <row r="64" spans="3:8" s="70" customFormat="1">
      <c r="C64" s="91"/>
      <c r="D64" s="91"/>
      <c r="E64" s="91"/>
      <c r="F64" s="91"/>
      <c r="G64" s="91"/>
      <c r="H64" s="247"/>
    </row>
    <row r="65" spans="3:8" s="70" customFormat="1">
      <c r="C65" s="91"/>
      <c r="D65" s="91"/>
      <c r="E65" s="91"/>
      <c r="F65" s="91"/>
      <c r="G65" s="91"/>
      <c r="H65" s="247"/>
    </row>
    <row r="66" spans="3:8" s="70" customFormat="1">
      <c r="C66" s="91"/>
      <c r="D66" s="91"/>
      <c r="E66" s="91"/>
      <c r="F66" s="91"/>
      <c r="G66" s="91"/>
      <c r="H66" s="247"/>
    </row>
    <row r="67" spans="3:8" s="70" customFormat="1">
      <c r="C67" s="91"/>
      <c r="D67" s="91"/>
      <c r="E67" s="91"/>
      <c r="F67" s="91"/>
      <c r="G67" s="91"/>
      <c r="H67" s="247"/>
    </row>
    <row r="68" spans="3:8" s="70" customFormat="1">
      <c r="C68" s="91"/>
      <c r="D68" s="91"/>
      <c r="E68" s="91"/>
      <c r="F68" s="91"/>
      <c r="G68" s="91"/>
      <c r="H68" s="247"/>
    </row>
    <row r="69" spans="3:8" s="70" customFormat="1">
      <c r="C69" s="91"/>
      <c r="D69" s="91"/>
      <c r="E69" s="91"/>
      <c r="F69" s="91"/>
      <c r="G69" s="91"/>
      <c r="H69" s="247"/>
    </row>
    <row r="70" spans="3:8" s="70" customFormat="1">
      <c r="C70" s="91"/>
      <c r="D70" s="91"/>
      <c r="E70" s="91"/>
      <c r="F70" s="91"/>
      <c r="G70" s="91"/>
      <c r="H70" s="247"/>
    </row>
    <row r="71" spans="3:8" s="70" customFormat="1">
      <c r="C71" s="91"/>
      <c r="D71" s="91"/>
      <c r="E71" s="91"/>
      <c r="F71" s="91"/>
      <c r="G71" s="91"/>
      <c r="H71" s="247"/>
    </row>
    <row r="72" spans="3:8" s="70" customFormat="1">
      <c r="C72" s="91"/>
      <c r="D72" s="91"/>
      <c r="E72" s="91"/>
      <c r="F72" s="91"/>
      <c r="G72" s="91"/>
      <c r="H72" s="247"/>
    </row>
    <row r="73" spans="3:8" s="70" customFormat="1">
      <c r="C73" s="91"/>
      <c r="D73" s="91"/>
      <c r="E73" s="91"/>
      <c r="F73" s="91"/>
      <c r="G73" s="91"/>
      <c r="H73" s="247"/>
    </row>
    <row r="74" spans="3:8" s="70" customFormat="1">
      <c r="C74" s="91"/>
      <c r="D74" s="91"/>
      <c r="E74" s="91"/>
      <c r="F74" s="91"/>
      <c r="G74" s="91"/>
      <c r="H74" s="247"/>
    </row>
    <row r="75" spans="3:8" s="70" customFormat="1">
      <c r="C75" s="91"/>
      <c r="D75" s="91"/>
      <c r="E75" s="91"/>
      <c r="F75" s="91"/>
      <c r="G75" s="91"/>
      <c r="H75" s="247"/>
    </row>
    <row r="76" spans="3:8" s="70" customFormat="1">
      <c r="C76" s="91"/>
      <c r="D76" s="91"/>
      <c r="E76" s="91"/>
      <c r="F76" s="91"/>
      <c r="G76" s="91"/>
      <c r="H76" s="247"/>
    </row>
    <row r="77" spans="3:8" s="70" customFormat="1">
      <c r="C77" s="91"/>
      <c r="D77" s="91"/>
      <c r="E77" s="91"/>
      <c r="F77" s="91"/>
      <c r="G77" s="91"/>
      <c r="H77" s="247"/>
    </row>
    <row r="78" spans="3:8" s="70" customFormat="1">
      <c r="C78" s="91"/>
      <c r="D78" s="91"/>
      <c r="E78" s="91"/>
      <c r="F78" s="91"/>
      <c r="G78" s="91"/>
      <c r="H78" s="247"/>
    </row>
    <row r="79" spans="3:8" s="70" customFormat="1">
      <c r="C79" s="91"/>
      <c r="D79" s="91"/>
      <c r="E79" s="91"/>
      <c r="F79" s="91"/>
      <c r="G79" s="91"/>
      <c r="H79" s="247"/>
    </row>
    <row r="80" spans="3:8" s="70" customFormat="1">
      <c r="C80" s="91"/>
      <c r="D80" s="91"/>
      <c r="E80" s="91"/>
      <c r="F80" s="91"/>
      <c r="G80" s="91"/>
      <c r="H80" s="247"/>
    </row>
    <row r="81" spans="3:8" s="70" customFormat="1">
      <c r="C81" s="91"/>
      <c r="D81" s="91"/>
      <c r="E81" s="91"/>
      <c r="F81" s="91"/>
      <c r="G81" s="91"/>
      <c r="H81" s="247"/>
    </row>
    <row r="82" spans="3:8" s="70" customFormat="1">
      <c r="C82" s="91"/>
      <c r="D82" s="91"/>
      <c r="E82" s="91"/>
      <c r="F82" s="91"/>
      <c r="G82" s="91"/>
      <c r="H82" s="247"/>
    </row>
    <row r="83" spans="3:8" s="70" customFormat="1">
      <c r="C83" s="91"/>
      <c r="D83" s="91"/>
      <c r="E83" s="91"/>
      <c r="F83" s="91"/>
      <c r="G83" s="91"/>
      <c r="H83" s="247"/>
    </row>
    <row r="84" spans="3:8" s="70" customFormat="1">
      <c r="C84" s="91"/>
      <c r="D84" s="91"/>
      <c r="E84" s="91"/>
      <c r="F84" s="91"/>
      <c r="G84" s="91"/>
      <c r="H84" s="247"/>
    </row>
    <row r="85" spans="3:8" s="70" customFormat="1">
      <c r="C85" s="91"/>
      <c r="D85" s="91"/>
      <c r="E85" s="91"/>
      <c r="F85" s="91"/>
      <c r="G85" s="91"/>
      <c r="H85" s="247"/>
    </row>
    <row r="86" spans="3:8" s="70" customFormat="1">
      <c r="C86" s="91"/>
      <c r="D86" s="91"/>
      <c r="E86" s="91"/>
      <c r="F86" s="91"/>
      <c r="G86" s="91"/>
      <c r="H86" s="247"/>
    </row>
    <row r="87" spans="3:8" s="70" customFormat="1">
      <c r="C87" s="91"/>
      <c r="D87" s="91"/>
      <c r="E87" s="91"/>
      <c r="F87" s="91"/>
      <c r="G87" s="91"/>
      <c r="H87" s="247"/>
    </row>
    <row r="88" spans="3:8" s="70" customFormat="1">
      <c r="C88" s="91"/>
      <c r="D88" s="91"/>
      <c r="E88" s="91"/>
      <c r="F88" s="91"/>
      <c r="G88" s="91"/>
      <c r="H88" s="247"/>
    </row>
    <row r="89" spans="3:8" s="70" customFormat="1">
      <c r="C89" s="91"/>
      <c r="D89" s="91"/>
      <c r="E89" s="91"/>
      <c r="F89" s="91"/>
      <c r="G89" s="91"/>
      <c r="H89" s="247"/>
    </row>
    <row r="90" spans="3:8" s="70" customFormat="1">
      <c r="C90" s="91"/>
      <c r="D90" s="91"/>
      <c r="E90" s="91"/>
      <c r="F90" s="91"/>
      <c r="G90" s="91"/>
      <c r="H90" s="247"/>
    </row>
    <row r="91" spans="3:8" s="70" customFormat="1">
      <c r="C91" s="91"/>
      <c r="D91" s="91"/>
      <c r="E91" s="91"/>
      <c r="F91" s="91"/>
      <c r="G91" s="91"/>
      <c r="H91" s="247"/>
    </row>
    <row r="92" spans="3:8" s="70" customFormat="1">
      <c r="C92" s="91"/>
      <c r="D92" s="91"/>
      <c r="E92" s="91"/>
      <c r="F92" s="91"/>
      <c r="G92" s="91"/>
      <c r="H92" s="247"/>
    </row>
    <row r="93" spans="3:8" s="70" customFormat="1">
      <c r="C93" s="91"/>
      <c r="D93" s="91"/>
      <c r="E93" s="91"/>
      <c r="F93" s="91"/>
      <c r="G93" s="91"/>
      <c r="H93" s="247"/>
    </row>
    <row r="94" spans="3:8" s="70" customFormat="1">
      <c r="C94" s="91"/>
      <c r="D94" s="91"/>
      <c r="E94" s="91"/>
      <c r="F94" s="91"/>
      <c r="G94" s="91"/>
      <c r="H94" s="247"/>
    </row>
    <row r="95" spans="3:8" s="70" customFormat="1">
      <c r="C95" s="91"/>
      <c r="D95" s="91"/>
      <c r="E95" s="91"/>
      <c r="F95" s="91"/>
      <c r="G95" s="91"/>
      <c r="H95" s="247"/>
    </row>
    <row r="96" spans="3:8" s="70" customFormat="1">
      <c r="C96" s="91"/>
      <c r="D96" s="91"/>
      <c r="E96" s="91"/>
      <c r="F96" s="91"/>
      <c r="G96" s="91"/>
      <c r="H96" s="247"/>
    </row>
    <row r="97" spans="3:8" s="70" customFormat="1">
      <c r="C97" s="91"/>
      <c r="D97" s="91"/>
      <c r="E97" s="91"/>
      <c r="F97" s="91"/>
      <c r="G97" s="91"/>
      <c r="H97" s="247"/>
    </row>
    <row r="98" spans="3:8" s="70" customFormat="1">
      <c r="C98" s="91"/>
      <c r="D98" s="91"/>
      <c r="E98" s="91"/>
      <c r="F98" s="91"/>
      <c r="G98" s="91"/>
      <c r="H98" s="247"/>
    </row>
    <row r="99" spans="3:8" s="70" customFormat="1">
      <c r="C99" s="91"/>
      <c r="D99" s="91"/>
      <c r="E99" s="91"/>
      <c r="F99" s="91"/>
      <c r="G99" s="91"/>
      <c r="H99" s="247"/>
    </row>
    <row r="100" spans="3:8" s="70" customFormat="1">
      <c r="C100" s="91"/>
      <c r="D100" s="91"/>
      <c r="E100" s="91"/>
      <c r="F100" s="91"/>
      <c r="G100" s="91"/>
      <c r="H100" s="247"/>
    </row>
    <row r="101" spans="3:8" s="70" customFormat="1">
      <c r="C101" s="91"/>
      <c r="D101" s="91"/>
      <c r="E101" s="91"/>
      <c r="F101" s="91"/>
      <c r="G101" s="91"/>
      <c r="H101" s="247"/>
    </row>
    <row r="102" spans="3:8" s="70" customFormat="1">
      <c r="C102" s="91"/>
      <c r="D102" s="91"/>
      <c r="E102" s="91"/>
      <c r="F102" s="91"/>
      <c r="G102" s="91"/>
      <c r="H102" s="247"/>
    </row>
    <row r="103" spans="3:8" s="70" customFormat="1">
      <c r="C103" s="91"/>
      <c r="D103" s="91"/>
      <c r="E103" s="91"/>
      <c r="F103" s="91"/>
      <c r="G103" s="91"/>
      <c r="H103" s="247"/>
    </row>
    <row r="104" spans="3:8" s="70" customFormat="1">
      <c r="C104" s="91"/>
      <c r="D104" s="91"/>
      <c r="E104" s="91"/>
      <c r="F104" s="91"/>
      <c r="G104" s="91"/>
      <c r="H104" s="247"/>
    </row>
    <row r="105" spans="3:8" s="70" customFormat="1">
      <c r="C105" s="91"/>
      <c r="D105" s="91"/>
      <c r="E105" s="91"/>
      <c r="F105" s="91"/>
      <c r="G105" s="91"/>
      <c r="H105" s="247"/>
    </row>
    <row r="106" spans="3:8" s="70" customFormat="1">
      <c r="C106" s="91"/>
      <c r="D106" s="91"/>
      <c r="E106" s="91"/>
      <c r="F106" s="91"/>
      <c r="G106" s="91"/>
      <c r="H106" s="247"/>
    </row>
    <row r="107" spans="3:8" s="70" customFormat="1">
      <c r="C107" s="91"/>
      <c r="D107" s="91"/>
      <c r="E107" s="91"/>
      <c r="F107" s="91"/>
      <c r="G107" s="91"/>
      <c r="H107" s="247"/>
    </row>
    <row r="108" spans="3:8" s="70" customFormat="1">
      <c r="C108" s="91"/>
      <c r="D108" s="91"/>
      <c r="E108" s="91"/>
      <c r="F108" s="91"/>
      <c r="G108" s="91"/>
      <c r="H108" s="247"/>
    </row>
    <row r="109" spans="3:8" s="70" customFormat="1">
      <c r="C109" s="91"/>
      <c r="D109" s="91"/>
      <c r="E109" s="91"/>
      <c r="F109" s="91"/>
      <c r="G109" s="91"/>
      <c r="H109" s="247"/>
    </row>
    <row r="110" spans="3:8" s="70" customFormat="1">
      <c r="C110" s="91"/>
      <c r="D110" s="91"/>
      <c r="E110" s="91"/>
      <c r="F110" s="91"/>
      <c r="G110" s="91"/>
      <c r="H110" s="247"/>
    </row>
    <row r="111" spans="3:8" s="70" customFormat="1">
      <c r="C111" s="91"/>
      <c r="D111" s="91"/>
      <c r="E111" s="91"/>
      <c r="F111" s="91"/>
      <c r="G111" s="91"/>
      <c r="H111" s="247"/>
    </row>
    <row r="112" spans="3:8" s="70" customFormat="1">
      <c r="C112" s="91"/>
      <c r="D112" s="91"/>
      <c r="E112" s="91"/>
      <c r="F112" s="91"/>
      <c r="G112" s="91"/>
      <c r="H112" s="247"/>
    </row>
    <row r="113" spans="3:8" s="70" customFormat="1">
      <c r="C113" s="91"/>
      <c r="D113" s="91"/>
      <c r="E113" s="91"/>
      <c r="F113" s="91"/>
      <c r="G113" s="91"/>
      <c r="H113" s="247"/>
    </row>
    <row r="114" spans="3:8" s="70" customFormat="1">
      <c r="C114" s="91"/>
      <c r="D114" s="91"/>
      <c r="E114" s="91"/>
      <c r="F114" s="91"/>
      <c r="G114" s="91"/>
      <c r="H114" s="247"/>
    </row>
    <row r="115" spans="3:8" s="70" customFormat="1">
      <c r="C115" s="91"/>
      <c r="D115" s="91"/>
      <c r="E115" s="91"/>
      <c r="F115" s="91"/>
      <c r="G115" s="91"/>
      <c r="H115" s="247"/>
    </row>
    <row r="116" spans="3:8" s="70" customFormat="1">
      <c r="C116" s="91"/>
      <c r="D116" s="91"/>
      <c r="E116" s="91"/>
      <c r="F116" s="91"/>
      <c r="G116" s="91"/>
      <c r="H116" s="247"/>
    </row>
    <row r="117" spans="3:8" s="70" customFormat="1">
      <c r="C117" s="91"/>
      <c r="D117" s="91"/>
      <c r="E117" s="91"/>
      <c r="F117" s="91"/>
      <c r="G117" s="91"/>
      <c r="H117" s="247"/>
    </row>
    <row r="118" spans="3:8" s="70" customFormat="1">
      <c r="C118" s="91"/>
      <c r="D118" s="91"/>
      <c r="E118" s="91"/>
      <c r="F118" s="91"/>
      <c r="G118" s="91"/>
      <c r="H118" s="247"/>
    </row>
    <row r="119" spans="3:8" s="70" customFormat="1">
      <c r="C119" s="91"/>
      <c r="D119" s="91"/>
      <c r="E119" s="91"/>
      <c r="F119" s="91"/>
      <c r="G119" s="91"/>
      <c r="H119" s="247"/>
    </row>
    <row r="120" spans="3:8" s="70" customFormat="1">
      <c r="C120" s="91"/>
      <c r="D120" s="91"/>
      <c r="E120" s="91"/>
      <c r="F120" s="91"/>
      <c r="G120" s="91"/>
      <c r="H120" s="247"/>
    </row>
    <row r="121" spans="3:8" s="70" customFormat="1">
      <c r="C121" s="91"/>
      <c r="D121" s="91"/>
      <c r="E121" s="91"/>
      <c r="F121" s="91"/>
      <c r="G121" s="91"/>
      <c r="H121" s="247"/>
    </row>
    <row r="122" spans="3:8" s="70" customFormat="1">
      <c r="C122" s="91"/>
      <c r="D122" s="91"/>
      <c r="E122" s="91"/>
      <c r="F122" s="91"/>
      <c r="G122" s="91"/>
      <c r="H122" s="247"/>
    </row>
    <row r="123" spans="3:8" s="70" customFormat="1">
      <c r="C123" s="91"/>
      <c r="D123" s="91"/>
      <c r="E123" s="91"/>
      <c r="F123" s="91"/>
      <c r="G123" s="91"/>
      <c r="H123" s="247"/>
    </row>
    <row r="124" spans="3:8" s="70" customFormat="1">
      <c r="C124" s="91"/>
      <c r="D124" s="91"/>
      <c r="E124" s="91"/>
      <c r="F124" s="91"/>
      <c r="G124" s="91"/>
      <c r="H124" s="247"/>
    </row>
    <row r="125" spans="3:8" s="70" customFormat="1">
      <c r="C125" s="91"/>
      <c r="D125" s="91"/>
      <c r="E125" s="91"/>
      <c r="F125" s="91"/>
      <c r="G125" s="91"/>
      <c r="H125" s="247"/>
    </row>
    <row r="126" spans="3:8" s="70" customFormat="1">
      <c r="C126" s="91"/>
      <c r="D126" s="91"/>
      <c r="E126" s="91"/>
      <c r="F126" s="91"/>
      <c r="G126" s="91"/>
      <c r="H126" s="247"/>
    </row>
    <row r="127" spans="3:8" s="70" customFormat="1">
      <c r="C127" s="91"/>
      <c r="D127" s="91"/>
      <c r="E127" s="91"/>
      <c r="F127" s="91"/>
      <c r="G127" s="91"/>
      <c r="H127" s="247"/>
    </row>
    <row r="128" spans="3:8" s="70" customFormat="1">
      <c r="C128" s="91"/>
      <c r="D128" s="91"/>
      <c r="E128" s="91"/>
      <c r="F128" s="91"/>
      <c r="G128" s="91"/>
      <c r="H128" s="247"/>
    </row>
    <row r="129" spans="3:8" s="70" customFormat="1">
      <c r="C129" s="91"/>
      <c r="D129" s="91"/>
      <c r="E129" s="91"/>
      <c r="F129" s="91"/>
      <c r="G129" s="91"/>
      <c r="H129" s="247"/>
    </row>
    <row r="130" spans="3:8" s="70" customFormat="1">
      <c r="C130" s="91"/>
      <c r="D130" s="91"/>
      <c r="E130" s="91"/>
      <c r="F130" s="91"/>
      <c r="G130" s="91"/>
      <c r="H130" s="247"/>
    </row>
    <row r="131" spans="3:8" s="70" customFormat="1">
      <c r="C131" s="91"/>
      <c r="D131" s="91"/>
      <c r="E131" s="91"/>
      <c r="F131" s="91"/>
      <c r="G131" s="91"/>
      <c r="H131" s="247"/>
    </row>
    <row r="132" spans="3:8" s="70" customFormat="1">
      <c r="C132" s="91"/>
      <c r="D132" s="91"/>
      <c r="E132" s="91"/>
      <c r="F132" s="91"/>
      <c r="G132" s="91"/>
      <c r="H132" s="247"/>
    </row>
    <row r="133" spans="3:8" s="70" customFormat="1">
      <c r="C133" s="91"/>
      <c r="D133" s="91"/>
      <c r="E133" s="91"/>
      <c r="F133" s="91"/>
      <c r="G133" s="91"/>
      <c r="H133" s="247"/>
    </row>
    <row r="134" spans="3:8" s="70" customFormat="1">
      <c r="C134" s="91"/>
      <c r="D134" s="91"/>
      <c r="E134" s="91"/>
      <c r="F134" s="91"/>
      <c r="G134" s="91"/>
      <c r="H134" s="247"/>
    </row>
    <row r="135" spans="3:8" s="70" customFormat="1">
      <c r="C135" s="91"/>
      <c r="D135" s="91"/>
      <c r="E135" s="91"/>
      <c r="F135" s="91"/>
      <c r="G135" s="91"/>
      <c r="H135" s="247"/>
    </row>
    <row r="136" spans="3:8" s="70" customFormat="1">
      <c r="C136" s="91"/>
      <c r="D136" s="91"/>
      <c r="E136" s="91"/>
      <c r="F136" s="91"/>
      <c r="G136" s="91"/>
      <c r="H136" s="247"/>
    </row>
    <row r="137" spans="3:8" s="70" customFormat="1">
      <c r="C137" s="91"/>
      <c r="D137" s="91"/>
      <c r="E137" s="91"/>
      <c r="F137" s="91"/>
      <c r="G137" s="91"/>
      <c r="H137" s="247"/>
    </row>
    <row r="138" spans="3:8" s="70" customFormat="1">
      <c r="C138" s="91"/>
      <c r="D138" s="91"/>
      <c r="E138" s="91"/>
      <c r="F138" s="91"/>
      <c r="G138" s="91"/>
      <c r="H138" s="247"/>
    </row>
    <row r="139" spans="3:8" s="70" customFormat="1">
      <c r="C139" s="91"/>
      <c r="D139" s="91"/>
      <c r="E139" s="91"/>
      <c r="F139" s="91"/>
      <c r="G139" s="91"/>
      <c r="H139" s="247"/>
    </row>
    <row r="140" spans="3:8" s="70" customFormat="1">
      <c r="C140" s="91"/>
      <c r="D140" s="91"/>
      <c r="E140" s="91"/>
      <c r="F140" s="91"/>
      <c r="G140" s="91"/>
      <c r="H140" s="247"/>
    </row>
    <row r="141" spans="3:8" s="70" customFormat="1">
      <c r="C141" s="91"/>
      <c r="D141" s="91"/>
      <c r="E141" s="91"/>
      <c r="F141" s="91"/>
      <c r="G141" s="91"/>
      <c r="H141" s="247"/>
    </row>
    <row r="142" spans="3:8" s="70" customFormat="1">
      <c r="C142" s="91"/>
      <c r="D142" s="91"/>
      <c r="E142" s="91"/>
      <c r="F142" s="91"/>
      <c r="G142" s="91"/>
      <c r="H142" s="247"/>
    </row>
    <row r="143" spans="3:8" s="70" customFormat="1">
      <c r="C143" s="91"/>
      <c r="D143" s="91"/>
      <c r="E143" s="91"/>
      <c r="F143" s="91"/>
      <c r="G143" s="91"/>
      <c r="H143" s="247"/>
    </row>
    <row r="144" spans="3:8" s="70" customFormat="1">
      <c r="C144" s="91"/>
      <c r="D144" s="91"/>
      <c r="E144" s="91"/>
      <c r="F144" s="91"/>
      <c r="G144" s="91"/>
      <c r="H144" s="247"/>
    </row>
    <row r="145" spans="3:8" s="70" customFormat="1">
      <c r="C145" s="91"/>
      <c r="D145" s="91"/>
      <c r="E145" s="91"/>
      <c r="F145" s="91"/>
      <c r="G145" s="91"/>
      <c r="H145" s="247"/>
    </row>
    <row r="146" spans="3:8" s="70" customFormat="1">
      <c r="C146" s="91"/>
      <c r="D146" s="91"/>
      <c r="E146" s="91"/>
      <c r="F146" s="91"/>
      <c r="G146" s="91"/>
      <c r="H146" s="247"/>
    </row>
    <row r="147" spans="3:8" s="70" customFormat="1">
      <c r="C147" s="91"/>
      <c r="D147" s="91"/>
      <c r="E147" s="91"/>
      <c r="F147" s="91"/>
      <c r="G147" s="91"/>
      <c r="H147" s="247"/>
    </row>
    <row r="148" spans="3:8" s="70" customFormat="1">
      <c r="C148" s="91"/>
      <c r="D148" s="91"/>
      <c r="E148" s="91"/>
      <c r="F148" s="91"/>
      <c r="G148" s="91"/>
      <c r="H148" s="247"/>
    </row>
    <row r="149" spans="3:8" s="70" customFormat="1">
      <c r="C149" s="91"/>
      <c r="D149" s="91"/>
      <c r="E149" s="91"/>
      <c r="F149" s="91"/>
      <c r="G149" s="91"/>
      <c r="H149" s="247"/>
    </row>
    <row r="150" spans="3:8" s="70" customFormat="1">
      <c r="C150" s="91"/>
      <c r="D150" s="91"/>
      <c r="E150" s="91"/>
      <c r="F150" s="91"/>
      <c r="G150" s="91"/>
      <c r="H150" s="247"/>
    </row>
    <row r="151" spans="3:8" s="70" customFormat="1">
      <c r="C151" s="91"/>
      <c r="D151" s="91"/>
      <c r="E151" s="91"/>
      <c r="F151" s="91"/>
      <c r="G151" s="91"/>
      <c r="H151" s="247"/>
    </row>
    <row r="152" spans="3:8" s="70" customFormat="1">
      <c r="C152" s="91"/>
      <c r="D152" s="91"/>
      <c r="E152" s="91"/>
      <c r="F152" s="91"/>
      <c r="G152" s="91"/>
      <c r="H152" s="247"/>
    </row>
    <row r="153" spans="3:8" s="70" customFormat="1">
      <c r="C153" s="91"/>
      <c r="D153" s="91"/>
      <c r="E153" s="91"/>
      <c r="F153" s="91"/>
      <c r="G153" s="91"/>
      <c r="H153" s="247"/>
    </row>
    <row r="154" spans="3:8" s="70" customFormat="1">
      <c r="C154" s="91"/>
      <c r="D154" s="91"/>
      <c r="E154" s="91"/>
      <c r="F154" s="91"/>
      <c r="G154" s="91"/>
      <c r="H154" s="247"/>
    </row>
    <row r="155" spans="3:8" s="70" customFormat="1">
      <c r="C155" s="91"/>
      <c r="D155" s="91"/>
      <c r="E155" s="91"/>
      <c r="F155" s="91"/>
      <c r="G155" s="91"/>
      <c r="H155" s="247"/>
    </row>
    <row r="156" spans="3:8" s="70" customFormat="1">
      <c r="C156" s="91"/>
      <c r="D156" s="91"/>
      <c r="E156" s="91"/>
      <c r="F156" s="91"/>
      <c r="G156" s="91"/>
      <c r="H156" s="247"/>
    </row>
    <row r="157" spans="3:8" s="70" customFormat="1">
      <c r="C157" s="91"/>
      <c r="D157" s="91"/>
      <c r="E157" s="91"/>
      <c r="F157" s="91"/>
      <c r="G157" s="91"/>
      <c r="H157" s="247"/>
    </row>
    <row r="158" spans="3:8" s="70" customFormat="1">
      <c r="C158" s="91"/>
      <c r="D158" s="91"/>
      <c r="E158" s="91"/>
      <c r="F158" s="91"/>
      <c r="G158" s="91"/>
      <c r="H158" s="247"/>
    </row>
    <row r="159" spans="3:8" s="70" customFormat="1">
      <c r="C159" s="91"/>
      <c r="D159" s="91"/>
      <c r="E159" s="91"/>
      <c r="F159" s="91"/>
      <c r="G159" s="91"/>
      <c r="H159" s="247"/>
    </row>
    <row r="160" spans="3:8" s="70" customFormat="1">
      <c r="C160" s="91"/>
      <c r="D160" s="91"/>
      <c r="E160" s="91"/>
      <c r="F160" s="91"/>
      <c r="G160" s="91"/>
      <c r="H160" s="247"/>
    </row>
    <row r="161" spans="3:8" s="70" customFormat="1">
      <c r="C161" s="91"/>
      <c r="D161" s="91"/>
      <c r="E161" s="91"/>
      <c r="F161" s="91"/>
      <c r="G161" s="91"/>
      <c r="H161" s="247"/>
    </row>
    <row r="162" spans="3:8" s="70" customFormat="1">
      <c r="C162" s="91"/>
      <c r="D162" s="91"/>
      <c r="E162" s="91"/>
      <c r="F162" s="91"/>
      <c r="G162" s="91"/>
      <c r="H162" s="247"/>
    </row>
    <row r="163" spans="3:8" s="70" customFormat="1">
      <c r="C163" s="91"/>
      <c r="D163" s="91"/>
      <c r="E163" s="91"/>
      <c r="F163" s="91"/>
      <c r="G163" s="91"/>
      <c r="H163" s="247"/>
    </row>
    <row r="164" spans="3:8" s="70" customFormat="1">
      <c r="C164" s="91"/>
      <c r="D164" s="91"/>
      <c r="E164" s="91"/>
      <c r="F164" s="91"/>
      <c r="G164" s="91"/>
      <c r="H164" s="247"/>
    </row>
    <row r="165" spans="3:8" s="70" customFormat="1">
      <c r="C165" s="91"/>
      <c r="D165" s="91"/>
      <c r="E165" s="91"/>
      <c r="F165" s="91"/>
      <c r="G165" s="91"/>
      <c r="H165" s="247"/>
    </row>
    <row r="166" spans="3:8" s="70" customFormat="1">
      <c r="C166" s="91"/>
      <c r="D166" s="91"/>
      <c r="E166" s="91"/>
      <c r="F166" s="91"/>
      <c r="G166" s="91"/>
      <c r="H166" s="247"/>
    </row>
    <row r="167" spans="3:8" s="70" customFormat="1">
      <c r="C167" s="91"/>
      <c r="D167" s="91"/>
      <c r="E167" s="91"/>
      <c r="F167" s="91"/>
      <c r="G167" s="91"/>
      <c r="H167" s="247"/>
    </row>
    <row r="168" spans="3:8" s="70" customFormat="1">
      <c r="C168" s="91"/>
      <c r="D168" s="91"/>
      <c r="E168" s="91"/>
      <c r="F168" s="91"/>
      <c r="G168" s="91"/>
      <c r="H168" s="247"/>
    </row>
    <row r="169" spans="3:8" s="70" customFormat="1">
      <c r="C169" s="91"/>
      <c r="D169" s="91"/>
      <c r="E169" s="91"/>
      <c r="F169" s="91"/>
      <c r="G169" s="91"/>
      <c r="H169" s="247"/>
    </row>
    <row r="170" spans="3:8" s="70" customFormat="1">
      <c r="C170" s="91"/>
      <c r="D170" s="91"/>
      <c r="E170" s="91"/>
      <c r="F170" s="91"/>
      <c r="G170" s="91"/>
      <c r="H170" s="247"/>
    </row>
    <row r="171" spans="3:8" s="70" customFormat="1">
      <c r="C171" s="91"/>
      <c r="D171" s="91"/>
      <c r="E171" s="91"/>
      <c r="F171" s="91"/>
      <c r="G171" s="91"/>
      <c r="H171" s="247"/>
    </row>
    <row r="172" spans="3:8" s="70" customFormat="1">
      <c r="C172" s="91"/>
      <c r="D172" s="91"/>
      <c r="E172" s="91"/>
      <c r="F172" s="91"/>
      <c r="G172" s="91"/>
      <c r="H172" s="247"/>
    </row>
    <row r="173" spans="3:8" s="70" customFormat="1">
      <c r="C173" s="91"/>
      <c r="D173" s="91"/>
      <c r="E173" s="91"/>
      <c r="F173" s="91"/>
      <c r="G173" s="91"/>
      <c r="H173" s="247"/>
    </row>
    <row r="174" spans="3:8" s="70" customFormat="1">
      <c r="C174" s="91"/>
      <c r="D174" s="91"/>
      <c r="E174" s="91"/>
      <c r="F174" s="91"/>
      <c r="G174" s="91"/>
      <c r="H174" s="247"/>
    </row>
    <row r="175" spans="3:8" s="70" customFormat="1">
      <c r="C175" s="91"/>
      <c r="D175" s="91"/>
      <c r="E175" s="91"/>
      <c r="F175" s="91"/>
      <c r="G175" s="91"/>
      <c r="H175" s="247"/>
    </row>
    <row r="176" spans="3:8" s="70" customFormat="1">
      <c r="C176" s="91"/>
      <c r="D176" s="91"/>
      <c r="E176" s="91"/>
      <c r="F176" s="91"/>
      <c r="G176" s="91"/>
      <c r="H176" s="247"/>
    </row>
    <row r="177" spans="3:8" s="70" customFormat="1">
      <c r="C177" s="91"/>
      <c r="D177" s="91"/>
      <c r="E177" s="91"/>
      <c r="F177" s="91"/>
      <c r="G177" s="91"/>
      <c r="H177" s="247"/>
    </row>
    <row r="178" spans="3:8" s="70" customFormat="1">
      <c r="C178" s="91"/>
      <c r="D178" s="91"/>
      <c r="E178" s="91"/>
      <c r="F178" s="91"/>
      <c r="G178" s="91"/>
      <c r="H178" s="247"/>
    </row>
    <row r="179" spans="3:8" s="70" customFormat="1">
      <c r="C179" s="91"/>
      <c r="D179" s="91"/>
      <c r="E179" s="91"/>
      <c r="F179" s="91"/>
      <c r="G179" s="91"/>
      <c r="H179" s="247"/>
    </row>
    <row r="180" spans="3:8" s="70" customFormat="1">
      <c r="C180" s="91"/>
      <c r="D180" s="91"/>
      <c r="E180" s="91"/>
      <c r="F180" s="91"/>
      <c r="G180" s="91"/>
      <c r="H180" s="247"/>
    </row>
    <row r="181" spans="3:8" s="70" customFormat="1">
      <c r="C181" s="91"/>
      <c r="D181" s="91"/>
      <c r="E181" s="91"/>
      <c r="F181" s="91"/>
      <c r="G181" s="91"/>
      <c r="H181" s="247"/>
    </row>
    <row r="182" spans="3:8" s="70" customFormat="1">
      <c r="C182" s="91"/>
      <c r="D182" s="91"/>
      <c r="E182" s="91"/>
      <c r="F182" s="91"/>
      <c r="G182" s="91"/>
      <c r="H182" s="247"/>
    </row>
    <row r="183" spans="3:8" s="70" customFormat="1">
      <c r="C183" s="91"/>
      <c r="D183" s="91"/>
      <c r="E183" s="91"/>
      <c r="F183" s="91"/>
      <c r="G183" s="91"/>
      <c r="H183" s="247"/>
    </row>
    <row r="184" spans="3:8" s="70" customFormat="1">
      <c r="C184" s="91"/>
      <c r="D184" s="91"/>
      <c r="E184" s="91"/>
      <c r="F184" s="91"/>
      <c r="G184" s="91"/>
      <c r="H184" s="247"/>
    </row>
    <row r="185" spans="3:8" s="70" customFormat="1">
      <c r="C185" s="91"/>
      <c r="D185" s="91"/>
      <c r="E185" s="91"/>
      <c r="F185" s="91"/>
      <c r="G185" s="91"/>
      <c r="H185" s="247"/>
    </row>
    <row r="186" spans="3:8" s="70" customFormat="1">
      <c r="C186" s="91"/>
      <c r="D186" s="91"/>
      <c r="E186" s="91"/>
      <c r="F186" s="91"/>
      <c r="G186" s="91"/>
      <c r="H186" s="247"/>
    </row>
    <row r="187" spans="3:8" s="70" customFormat="1">
      <c r="C187" s="91"/>
      <c r="D187" s="91"/>
      <c r="E187" s="91"/>
      <c r="F187" s="91"/>
      <c r="G187" s="91"/>
      <c r="H187" s="247"/>
    </row>
    <row r="188" spans="3:8" s="70" customFormat="1">
      <c r="C188" s="91"/>
      <c r="D188" s="91"/>
      <c r="E188" s="91"/>
      <c r="F188" s="91"/>
      <c r="G188" s="91"/>
      <c r="H188" s="247"/>
    </row>
    <row r="189" spans="3:8" s="70" customFormat="1">
      <c r="C189" s="91"/>
      <c r="D189" s="91"/>
      <c r="E189" s="91"/>
      <c r="F189" s="91"/>
      <c r="G189" s="91"/>
      <c r="H189" s="247"/>
    </row>
    <row r="190" spans="3:8" s="70" customFormat="1">
      <c r="C190" s="91"/>
      <c r="D190" s="91"/>
      <c r="E190" s="91"/>
      <c r="F190" s="91"/>
      <c r="G190" s="91"/>
      <c r="H190" s="247"/>
    </row>
    <row r="191" spans="3:8" s="70" customFormat="1">
      <c r="C191" s="91"/>
      <c r="D191" s="91"/>
      <c r="E191" s="91"/>
      <c r="F191" s="91"/>
      <c r="G191" s="91"/>
      <c r="H191" s="247"/>
    </row>
    <row r="192" spans="3:8" s="70" customFormat="1">
      <c r="C192" s="91"/>
      <c r="D192" s="91"/>
      <c r="E192" s="91"/>
      <c r="F192" s="91"/>
      <c r="G192" s="91"/>
      <c r="H192" s="247"/>
    </row>
    <row r="193" spans="3:8" s="70" customFormat="1">
      <c r="C193" s="91"/>
      <c r="D193" s="91"/>
      <c r="E193" s="91"/>
      <c r="F193" s="91"/>
      <c r="G193" s="91"/>
      <c r="H193" s="247"/>
    </row>
    <row r="194" spans="3:8" s="70" customFormat="1">
      <c r="C194" s="91"/>
      <c r="D194" s="91"/>
      <c r="E194" s="91"/>
      <c r="F194" s="91"/>
      <c r="G194" s="91"/>
      <c r="H194" s="247"/>
    </row>
    <row r="195" spans="3:8" s="70" customFormat="1">
      <c r="C195" s="91"/>
      <c r="D195" s="91"/>
      <c r="E195" s="91"/>
      <c r="F195" s="91"/>
      <c r="G195" s="91"/>
      <c r="H195" s="247"/>
    </row>
    <row r="196" spans="3:8" s="70" customFormat="1">
      <c r="C196" s="91"/>
      <c r="D196" s="91"/>
      <c r="E196" s="91"/>
      <c r="F196" s="91"/>
      <c r="G196" s="91"/>
      <c r="H196" s="247"/>
    </row>
    <row r="197" spans="3:8" s="70" customFormat="1">
      <c r="C197" s="91"/>
      <c r="D197" s="91"/>
      <c r="E197" s="91"/>
      <c r="F197" s="91"/>
      <c r="G197" s="91"/>
      <c r="H197" s="247"/>
    </row>
    <row r="198" spans="3:8" s="70" customFormat="1">
      <c r="C198" s="91"/>
      <c r="D198" s="91"/>
      <c r="E198" s="91"/>
      <c r="F198" s="91"/>
      <c r="G198" s="91"/>
      <c r="H198" s="247"/>
    </row>
    <row r="199" spans="3:8" s="70" customFormat="1">
      <c r="C199" s="91"/>
      <c r="D199" s="91"/>
      <c r="E199" s="91"/>
      <c r="F199" s="91"/>
      <c r="G199" s="91"/>
      <c r="H199" s="247"/>
    </row>
    <row r="200" spans="3:8" s="70" customFormat="1">
      <c r="C200" s="91"/>
      <c r="D200" s="91"/>
      <c r="E200" s="91"/>
      <c r="F200" s="91"/>
      <c r="G200" s="91"/>
      <c r="H200" s="247"/>
    </row>
    <row r="201" spans="3:8" s="70" customFormat="1">
      <c r="C201" s="91"/>
      <c r="D201" s="91"/>
      <c r="E201" s="91"/>
      <c r="F201" s="91"/>
      <c r="G201" s="91"/>
      <c r="H201" s="247"/>
    </row>
    <row r="202" spans="3:8" s="70" customFormat="1">
      <c r="C202" s="91"/>
      <c r="D202" s="91"/>
      <c r="E202" s="91"/>
      <c r="F202" s="91"/>
      <c r="G202" s="91"/>
      <c r="H202" s="247"/>
    </row>
    <row r="203" spans="3:8" s="70" customFormat="1">
      <c r="C203" s="91"/>
      <c r="D203" s="91"/>
      <c r="E203" s="91"/>
      <c r="F203" s="91"/>
      <c r="G203" s="91"/>
      <c r="H203" s="247"/>
    </row>
    <row r="204" spans="3:8" s="70" customFormat="1">
      <c r="C204" s="91"/>
      <c r="D204" s="91"/>
      <c r="E204" s="91"/>
      <c r="F204" s="91"/>
      <c r="G204" s="91"/>
      <c r="H204" s="247"/>
    </row>
    <row r="205" spans="3:8" s="70" customFormat="1">
      <c r="C205" s="91"/>
      <c r="D205" s="91"/>
      <c r="E205" s="91"/>
      <c r="F205" s="91"/>
      <c r="G205" s="91"/>
      <c r="H205" s="247"/>
    </row>
    <row r="206" spans="3:8" s="70" customFormat="1">
      <c r="C206" s="91"/>
      <c r="D206" s="91"/>
      <c r="E206" s="91"/>
      <c r="F206" s="91"/>
      <c r="G206" s="91"/>
      <c r="H206" s="247"/>
    </row>
    <row r="207" spans="3:8" s="70" customFormat="1">
      <c r="C207" s="91"/>
      <c r="D207" s="91"/>
      <c r="E207" s="91"/>
      <c r="F207" s="91"/>
      <c r="G207" s="91"/>
      <c r="H207" s="247"/>
    </row>
    <row r="208" spans="3:8" s="70" customFormat="1">
      <c r="C208" s="91"/>
      <c r="D208" s="91"/>
      <c r="E208" s="91"/>
      <c r="F208" s="91"/>
      <c r="G208" s="91"/>
      <c r="H208" s="247"/>
    </row>
    <row r="209" spans="3:8" s="70" customFormat="1">
      <c r="C209" s="91"/>
      <c r="D209" s="91"/>
      <c r="E209" s="91"/>
      <c r="F209" s="91"/>
      <c r="G209" s="91"/>
      <c r="H209" s="247"/>
    </row>
    <row r="210" spans="3:8" s="70" customFormat="1">
      <c r="C210" s="91"/>
      <c r="D210" s="91"/>
      <c r="E210" s="91"/>
      <c r="F210" s="91"/>
      <c r="G210" s="91"/>
      <c r="H210" s="247"/>
    </row>
    <row r="211" spans="3:8" s="70" customFormat="1">
      <c r="C211" s="91"/>
      <c r="D211" s="91"/>
      <c r="E211" s="91"/>
      <c r="F211" s="91"/>
      <c r="G211" s="91"/>
      <c r="H211" s="247"/>
    </row>
    <row r="212" spans="3:8" s="70" customFormat="1">
      <c r="C212" s="91"/>
      <c r="D212" s="91"/>
      <c r="E212" s="91"/>
      <c r="F212" s="91"/>
      <c r="G212" s="91"/>
      <c r="H212" s="247"/>
    </row>
    <row r="213" spans="3:8" s="70" customFormat="1">
      <c r="C213" s="91"/>
      <c r="D213" s="91"/>
      <c r="E213" s="91"/>
      <c r="F213" s="91"/>
      <c r="G213" s="91"/>
      <c r="H213" s="247"/>
    </row>
    <row r="214" spans="3:8" s="70" customFormat="1">
      <c r="C214" s="91"/>
      <c r="D214" s="91"/>
      <c r="E214" s="91"/>
      <c r="F214" s="91"/>
      <c r="G214" s="91"/>
      <c r="H214" s="247"/>
    </row>
    <row r="215" spans="3:8" s="70" customFormat="1">
      <c r="C215" s="91"/>
      <c r="D215" s="91"/>
      <c r="E215" s="91"/>
      <c r="F215" s="91"/>
      <c r="G215" s="91"/>
      <c r="H215" s="247"/>
    </row>
    <row r="216" spans="3:8" s="70" customFormat="1">
      <c r="C216" s="91"/>
      <c r="D216" s="91"/>
      <c r="E216" s="91"/>
      <c r="F216" s="91"/>
      <c r="G216" s="91"/>
      <c r="H216" s="247"/>
    </row>
    <row r="217" spans="3:8" s="70" customFormat="1">
      <c r="C217" s="91"/>
      <c r="D217" s="91"/>
      <c r="E217" s="91"/>
      <c r="F217" s="91"/>
      <c r="G217" s="91"/>
      <c r="H217" s="247"/>
    </row>
    <row r="218" spans="3:8" s="70" customFormat="1">
      <c r="C218" s="91"/>
      <c r="D218" s="91"/>
      <c r="E218" s="91"/>
      <c r="F218" s="91"/>
      <c r="G218" s="91"/>
      <c r="H218" s="247"/>
    </row>
    <row r="219" spans="3:8" s="70" customFormat="1">
      <c r="C219" s="91"/>
      <c r="D219" s="91"/>
      <c r="E219" s="91"/>
      <c r="F219" s="91"/>
      <c r="G219" s="91"/>
      <c r="H219" s="247"/>
    </row>
    <row r="220" spans="3:8" s="70" customFormat="1">
      <c r="C220" s="91"/>
      <c r="D220" s="91"/>
      <c r="E220" s="91"/>
      <c r="F220" s="91"/>
      <c r="G220" s="91"/>
      <c r="H220" s="247"/>
    </row>
    <row r="221" spans="3:8" s="70" customFormat="1">
      <c r="C221" s="91"/>
      <c r="D221" s="91"/>
      <c r="E221" s="91"/>
      <c r="F221" s="91"/>
      <c r="G221" s="91"/>
      <c r="H221" s="247"/>
    </row>
    <row r="222" spans="3:8" s="70" customFormat="1">
      <c r="C222" s="91"/>
      <c r="D222" s="91"/>
      <c r="E222" s="91"/>
      <c r="F222" s="91"/>
      <c r="G222" s="91"/>
      <c r="H222" s="247"/>
    </row>
    <row r="223" spans="3:8" s="70" customFormat="1">
      <c r="C223" s="91"/>
      <c r="D223" s="91"/>
      <c r="E223" s="91"/>
      <c r="F223" s="91"/>
      <c r="G223" s="91"/>
      <c r="H223" s="247"/>
    </row>
    <row r="224" spans="3:8" s="70" customFormat="1">
      <c r="C224" s="91"/>
      <c r="D224" s="91"/>
      <c r="E224" s="91"/>
      <c r="F224" s="91"/>
      <c r="G224" s="91"/>
      <c r="H224" s="247"/>
    </row>
    <row r="225" spans="3:8" s="70" customFormat="1">
      <c r="C225" s="91"/>
      <c r="D225" s="91"/>
      <c r="E225" s="91"/>
      <c r="F225" s="91"/>
      <c r="G225" s="91"/>
      <c r="H225" s="247"/>
    </row>
    <row r="226" spans="3:8" s="70" customFormat="1">
      <c r="C226" s="91"/>
      <c r="D226" s="91"/>
      <c r="E226" s="91"/>
      <c r="F226" s="91"/>
      <c r="G226" s="91"/>
      <c r="H226" s="247"/>
    </row>
    <row r="227" spans="3:8" s="70" customFormat="1">
      <c r="C227" s="91"/>
      <c r="D227" s="91"/>
      <c r="E227" s="91"/>
      <c r="F227" s="91"/>
      <c r="G227" s="91"/>
      <c r="H227" s="247"/>
    </row>
    <row r="228" spans="3:8" s="70" customFormat="1">
      <c r="C228" s="91"/>
      <c r="D228" s="91"/>
      <c r="E228" s="91"/>
      <c r="F228" s="91"/>
      <c r="G228" s="91"/>
      <c r="H228" s="247"/>
    </row>
    <row r="229" spans="3:8" s="70" customFormat="1">
      <c r="C229" s="91"/>
      <c r="D229" s="91"/>
      <c r="E229" s="91"/>
      <c r="F229" s="91"/>
      <c r="G229" s="91"/>
      <c r="H229" s="247"/>
    </row>
    <row r="230" spans="3:8" s="70" customFormat="1">
      <c r="C230" s="91"/>
      <c r="D230" s="91"/>
      <c r="E230" s="91"/>
      <c r="F230" s="91"/>
      <c r="G230" s="91"/>
      <c r="H230" s="247"/>
    </row>
    <row r="231" spans="3:8" s="70" customFormat="1">
      <c r="C231" s="91"/>
      <c r="D231" s="91"/>
      <c r="E231" s="91"/>
      <c r="F231" s="91"/>
      <c r="G231" s="91"/>
      <c r="H231" s="247"/>
    </row>
    <row r="232" spans="3:8" s="70" customFormat="1">
      <c r="C232" s="91"/>
      <c r="D232" s="91"/>
      <c r="E232" s="91"/>
      <c r="F232" s="91"/>
      <c r="G232" s="91"/>
      <c r="H232" s="247"/>
    </row>
    <row r="233" spans="3:8" s="70" customFormat="1">
      <c r="C233" s="91"/>
      <c r="D233" s="91"/>
      <c r="E233" s="91"/>
      <c r="F233" s="91"/>
      <c r="G233" s="91"/>
      <c r="H233" s="247"/>
    </row>
    <row r="234" spans="3:8" s="70" customFormat="1">
      <c r="C234" s="91"/>
      <c r="D234" s="91"/>
      <c r="E234" s="91"/>
      <c r="F234" s="91"/>
      <c r="G234" s="91"/>
      <c r="H234" s="247"/>
    </row>
    <row r="235" spans="3:8" s="70" customFormat="1">
      <c r="C235" s="91"/>
      <c r="D235" s="91"/>
      <c r="E235" s="91"/>
      <c r="F235" s="91"/>
      <c r="G235" s="91"/>
      <c r="H235" s="247"/>
    </row>
    <row r="236" spans="3:8" s="70" customFormat="1">
      <c r="C236" s="91"/>
      <c r="D236" s="91"/>
      <c r="E236" s="91"/>
      <c r="F236" s="91"/>
      <c r="G236" s="91"/>
      <c r="H236" s="247"/>
    </row>
    <row r="237" spans="3:8" s="70" customFormat="1">
      <c r="C237" s="91"/>
      <c r="D237" s="91"/>
      <c r="E237" s="91"/>
      <c r="F237" s="91"/>
      <c r="G237" s="91"/>
      <c r="H237" s="247"/>
    </row>
    <row r="238" spans="3:8" s="70" customFormat="1">
      <c r="C238" s="91"/>
      <c r="D238" s="91"/>
      <c r="E238" s="91"/>
      <c r="F238" s="91"/>
      <c r="G238" s="91"/>
      <c r="H238" s="247"/>
    </row>
    <row r="239" spans="3:8" s="70" customFormat="1">
      <c r="C239" s="91"/>
      <c r="D239" s="91"/>
      <c r="E239" s="91"/>
      <c r="F239" s="91"/>
      <c r="G239" s="91"/>
      <c r="H239" s="247"/>
    </row>
    <row r="240" spans="3:8" s="70" customFormat="1">
      <c r="C240" s="91"/>
      <c r="D240" s="91"/>
      <c r="E240" s="91"/>
      <c r="F240" s="91"/>
      <c r="G240" s="91"/>
      <c r="H240" s="247"/>
    </row>
    <row r="241" spans="3:8" s="70" customFormat="1">
      <c r="C241" s="91"/>
      <c r="D241" s="91"/>
      <c r="E241" s="91"/>
      <c r="F241" s="91"/>
      <c r="G241" s="91"/>
      <c r="H241" s="247"/>
    </row>
    <row r="242" spans="3:8" s="70" customFormat="1">
      <c r="C242" s="91"/>
      <c r="D242" s="91"/>
      <c r="E242" s="91"/>
      <c r="F242" s="91"/>
      <c r="G242" s="91"/>
      <c r="H242" s="247"/>
    </row>
    <row r="243" spans="3:8" s="70" customFormat="1">
      <c r="C243" s="91"/>
      <c r="D243" s="91"/>
      <c r="E243" s="91"/>
      <c r="F243" s="91"/>
      <c r="G243" s="91"/>
      <c r="H243" s="247"/>
    </row>
    <row r="244" spans="3:8" s="70" customFormat="1">
      <c r="C244" s="91"/>
      <c r="D244" s="91"/>
      <c r="E244" s="91"/>
      <c r="F244" s="91"/>
      <c r="G244" s="91"/>
      <c r="H244" s="247"/>
    </row>
    <row r="245" spans="3:8" s="70" customFormat="1">
      <c r="C245" s="91"/>
      <c r="D245" s="91"/>
      <c r="E245" s="91"/>
      <c r="F245" s="91"/>
      <c r="G245" s="91"/>
      <c r="H245" s="247"/>
    </row>
    <row r="246" spans="3:8" s="70" customFormat="1">
      <c r="C246" s="91"/>
      <c r="D246" s="91"/>
      <c r="E246" s="91"/>
      <c r="F246" s="91"/>
      <c r="G246" s="91"/>
      <c r="H246" s="247"/>
    </row>
    <row r="247" spans="3:8" s="70" customFormat="1">
      <c r="C247" s="91"/>
      <c r="D247" s="91"/>
      <c r="E247" s="91"/>
      <c r="F247" s="91"/>
      <c r="G247" s="91"/>
      <c r="H247" s="247"/>
    </row>
    <row r="248" spans="3:8" s="70" customFormat="1">
      <c r="C248" s="91"/>
      <c r="D248" s="91"/>
      <c r="E248" s="91"/>
      <c r="F248" s="91"/>
      <c r="G248" s="91"/>
      <c r="H248" s="247"/>
    </row>
    <row r="249" spans="3:8" s="70" customFormat="1">
      <c r="C249" s="91"/>
      <c r="D249" s="91"/>
      <c r="E249" s="91"/>
      <c r="F249" s="91"/>
      <c r="G249" s="91"/>
      <c r="H249" s="247"/>
    </row>
    <row r="250" spans="3:8" s="70" customFormat="1">
      <c r="C250" s="91"/>
      <c r="D250" s="91"/>
      <c r="E250" s="91"/>
      <c r="F250" s="91"/>
      <c r="G250" s="91"/>
      <c r="H250" s="247"/>
    </row>
    <row r="251" spans="3:8" s="70" customFormat="1">
      <c r="C251" s="91"/>
      <c r="D251" s="91"/>
      <c r="E251" s="91"/>
      <c r="F251" s="91"/>
      <c r="G251" s="91"/>
      <c r="H251" s="247"/>
    </row>
    <row r="252" spans="3:8" s="70" customFormat="1">
      <c r="C252" s="91"/>
      <c r="D252" s="91"/>
      <c r="E252" s="91"/>
      <c r="F252" s="91"/>
      <c r="G252" s="91"/>
      <c r="H252" s="247"/>
    </row>
    <row r="253" spans="3:8" s="70" customFormat="1">
      <c r="C253" s="91"/>
      <c r="D253" s="91"/>
      <c r="E253" s="91"/>
      <c r="F253" s="91"/>
      <c r="G253" s="91"/>
      <c r="H253" s="247"/>
    </row>
    <row r="254" spans="3:8" s="70" customFormat="1">
      <c r="C254" s="91"/>
      <c r="D254" s="91"/>
      <c r="E254" s="91"/>
      <c r="F254" s="91"/>
      <c r="G254" s="91"/>
      <c r="H254" s="247"/>
    </row>
    <row r="255" spans="3:8" s="70" customFormat="1">
      <c r="C255" s="91"/>
      <c r="D255" s="91"/>
      <c r="E255" s="91"/>
      <c r="F255" s="91"/>
      <c r="G255" s="91"/>
      <c r="H255" s="247"/>
    </row>
  </sheetData>
  <mergeCells count="10">
    <mergeCell ref="C21:D21"/>
    <mergeCell ref="C22:D22"/>
    <mergeCell ref="C23:D23"/>
    <mergeCell ref="C24:D24"/>
    <mergeCell ref="A5:B5"/>
    <mergeCell ref="C14:D14"/>
    <mergeCell ref="C17:D17"/>
    <mergeCell ref="C18:D18"/>
    <mergeCell ref="C19:D19"/>
    <mergeCell ref="C20:D20"/>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0C33C-4B00-4B4C-B207-905B3B5161F4}">
  <sheetPr>
    <tabColor theme="3"/>
    <pageSetUpPr fitToPage="1"/>
  </sheetPr>
  <dimension ref="A1:DO177"/>
  <sheetViews>
    <sheetView showZeros="0" zoomScale="85" zoomScaleNormal="85" workbookViewId="0">
      <selection activeCell="H21" sqref="H21"/>
    </sheetView>
  </sheetViews>
  <sheetFormatPr defaultColWidth="8.44140625" defaultRowHeight="13.9"/>
  <cols>
    <col min="1" max="1" width="5.44140625" style="62" customWidth="1"/>
    <col min="2" max="2" width="32.21875" style="62" customWidth="1"/>
    <col min="3" max="3" width="16.5546875" style="63" customWidth="1"/>
    <col min="4" max="4" width="17.6640625" style="63" customWidth="1"/>
    <col min="5" max="5" width="19.5546875" style="63" customWidth="1"/>
    <col min="6" max="6" width="17.44140625" style="63" customWidth="1"/>
    <col min="7" max="7" width="17" style="63" customWidth="1"/>
    <col min="8" max="8" width="22.5546875" style="63" customWidth="1"/>
    <col min="9" max="9" width="8.44140625" style="62"/>
    <col min="10" max="10" width="0" style="2" hidden="1" customWidth="1"/>
    <col min="11" max="11" width="10.5546875" style="2" hidden="1" customWidth="1"/>
    <col min="12" max="12" width="14.6640625" style="2" hidden="1" customWidth="1"/>
    <col min="13" max="13" width="13.88671875" style="2" hidden="1" customWidth="1"/>
    <col min="14" max="85" width="8.44140625" style="2"/>
    <col min="86" max="16384" width="8.44140625" style="62"/>
  </cols>
  <sheetData>
    <row r="1" spans="1:119" s="61" customFormat="1">
      <c r="A1" s="10"/>
      <c r="B1" s="9"/>
      <c r="C1" s="9"/>
      <c r="D1" s="9"/>
      <c r="E1" s="9"/>
      <c r="F1" s="9"/>
      <c r="G1" s="9"/>
      <c r="H1" s="9"/>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row>
    <row r="2" spans="1:119" s="30" customFormat="1" ht="22.9" customHeight="1">
      <c r="A2" s="9"/>
      <c r="B2" s="342" t="s">
        <v>64</v>
      </c>
      <c r="C2" s="576"/>
      <c r="D2" s="577"/>
      <c r="E2" s="11"/>
      <c r="F2" s="11"/>
      <c r="G2" s="11"/>
      <c r="H2" s="11"/>
      <c r="I2" s="11"/>
      <c r="J2" s="1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61"/>
      <c r="CI2" s="61"/>
      <c r="CJ2" s="61"/>
      <c r="CK2" s="6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c r="DM2" s="61"/>
      <c r="DN2" s="61"/>
      <c r="DO2" s="61"/>
    </row>
    <row r="3" spans="1:119" s="30" customFormat="1" ht="20.45" customHeight="1">
      <c r="A3" s="9"/>
      <c r="B3" s="342" t="s">
        <v>65</v>
      </c>
      <c r="C3" s="578"/>
      <c r="D3" s="578"/>
      <c r="E3" s="11"/>
      <c r="F3" s="11"/>
      <c r="G3" s="11"/>
      <c r="H3" s="11"/>
      <c r="I3" s="11"/>
      <c r="J3" s="1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row>
    <row r="4" spans="1:119" s="30" customFormat="1" ht="21" customHeight="1">
      <c r="A4" s="9"/>
      <c r="B4" s="342" t="s">
        <v>66</v>
      </c>
      <c r="C4" s="578"/>
      <c r="D4" s="578"/>
      <c r="E4" s="11"/>
      <c r="F4" s="11"/>
      <c r="G4" s="11"/>
      <c r="H4" s="11"/>
      <c r="I4" s="11"/>
      <c r="J4" s="1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61"/>
      <c r="CI4" s="61"/>
      <c r="CJ4" s="61"/>
      <c r="CK4" s="61"/>
      <c r="CL4" s="61"/>
      <c r="CM4" s="61"/>
      <c r="CN4" s="61"/>
      <c r="CO4" s="61"/>
      <c r="CP4" s="61"/>
      <c r="CQ4" s="61"/>
      <c r="CR4" s="61"/>
      <c r="CS4" s="61"/>
      <c r="CT4" s="61"/>
      <c r="CU4" s="61"/>
      <c r="CV4" s="61"/>
      <c r="CW4" s="61"/>
      <c r="CX4" s="61"/>
      <c r="CY4" s="61"/>
      <c r="CZ4" s="61"/>
      <c r="DA4" s="61"/>
      <c r="DB4" s="61"/>
      <c r="DC4" s="61"/>
      <c r="DD4" s="61"/>
      <c r="DE4" s="61"/>
      <c r="DF4" s="61"/>
      <c r="DG4" s="61"/>
      <c r="DH4" s="61"/>
      <c r="DI4" s="61"/>
      <c r="DJ4" s="61"/>
      <c r="DK4" s="61"/>
      <c r="DL4" s="61"/>
      <c r="DM4" s="61"/>
      <c r="DN4" s="61"/>
      <c r="DO4" s="61"/>
    </row>
    <row r="5" spans="1:119" s="30" customFormat="1" ht="19.899999999999999" customHeight="1">
      <c r="A5" s="9"/>
      <c r="B5" s="342" t="s">
        <v>67</v>
      </c>
      <c r="C5" s="578"/>
      <c r="D5" s="578"/>
      <c r="E5" s="11"/>
      <c r="F5" s="11"/>
      <c r="G5" s="11"/>
      <c r="H5" s="11"/>
      <c r="I5" s="11"/>
      <c r="J5" s="1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61"/>
      <c r="CI5" s="61"/>
      <c r="CJ5" s="61"/>
      <c r="CK5" s="6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row>
    <row r="6" spans="1:119" s="30" customFormat="1" ht="22.15" customHeight="1">
      <c r="A6" s="9"/>
      <c r="B6" s="342" t="s">
        <v>68</v>
      </c>
      <c r="C6" s="578"/>
      <c r="D6" s="578"/>
      <c r="E6" s="11"/>
      <c r="F6" s="11"/>
      <c r="G6" s="11"/>
      <c r="H6" s="11"/>
      <c r="I6" s="11"/>
      <c r="J6" s="1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row>
    <row r="7" spans="1:119" s="30" customFormat="1" ht="21" customHeight="1">
      <c r="A7" s="9"/>
      <c r="B7" s="342" t="s">
        <v>69</v>
      </c>
      <c r="C7" s="578"/>
      <c r="D7" s="578"/>
      <c r="E7" s="11"/>
      <c r="F7" s="11"/>
      <c r="G7" s="11"/>
      <c r="H7" s="11"/>
      <c r="I7" s="11"/>
      <c r="J7" s="1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row>
    <row r="8" spans="1:119" s="30" customFormat="1" ht="30.6" customHeight="1">
      <c r="A8" s="9"/>
      <c r="B8" s="343" t="s">
        <v>70</v>
      </c>
      <c r="C8" s="578"/>
      <c r="D8" s="578"/>
      <c r="E8" s="11"/>
      <c r="F8" s="11"/>
      <c r="G8" s="11"/>
      <c r="H8" s="11"/>
      <c r="I8" s="11"/>
      <c r="J8" s="1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row>
    <row r="9" spans="1:119" s="61" customFormat="1">
      <c r="A9" s="10"/>
      <c r="B9" s="11"/>
      <c r="C9" s="11"/>
      <c r="D9" s="11"/>
      <c r="E9" s="11"/>
      <c r="F9" s="11"/>
      <c r="G9" s="11"/>
      <c r="H9" s="11"/>
      <c r="I9" s="11"/>
      <c r="J9" s="1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row>
    <row r="10" spans="1:119" s="61" customFormat="1">
      <c r="A10" s="10"/>
      <c r="B10" s="9"/>
      <c r="C10" s="11"/>
      <c r="D10" s="11"/>
      <c r="E10" s="11"/>
      <c r="F10" s="11"/>
      <c r="G10" s="11"/>
      <c r="H10" s="1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row>
    <row r="11" spans="1:119" s="61" customFormat="1" ht="14.45" thickBot="1">
      <c r="A11" s="10"/>
      <c r="B11" s="9"/>
      <c r="C11" s="11"/>
      <c r="D11" s="11"/>
      <c r="E11" s="11"/>
      <c r="F11" s="11"/>
      <c r="G11" s="11"/>
      <c r="H11" s="1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row>
    <row r="12" spans="1:119" s="61" customFormat="1" ht="27" customHeight="1" thickBot="1">
      <c r="A12" s="573" t="s">
        <v>184</v>
      </c>
      <c r="B12" s="574"/>
      <c r="C12" s="574"/>
      <c r="D12" s="574"/>
      <c r="E12" s="574"/>
      <c r="F12" s="574"/>
      <c r="G12" s="574"/>
      <c r="H12" s="575"/>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row>
    <row r="13" spans="1:119" ht="41.25" customHeight="1" thickBot="1">
      <c r="A13" s="64"/>
      <c r="B13" s="65"/>
      <c r="C13" s="66" t="s">
        <v>185</v>
      </c>
      <c r="D13" s="66" t="s">
        <v>186</v>
      </c>
      <c r="E13" s="66" t="s">
        <v>187</v>
      </c>
      <c r="F13" s="66" t="s">
        <v>188</v>
      </c>
      <c r="G13" s="66" t="s">
        <v>189</v>
      </c>
      <c r="H13" s="67" t="s">
        <v>190</v>
      </c>
      <c r="I13" s="2"/>
      <c r="J13" s="570" t="s">
        <v>191</v>
      </c>
      <c r="K13" s="571"/>
      <c r="L13" s="571"/>
      <c r="M13" s="572"/>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61"/>
      <c r="CI13" s="61"/>
      <c r="CJ13" s="61"/>
      <c r="CK13" s="6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row>
    <row r="14" spans="1:119" s="61" customFormat="1" ht="20.100000000000001" customHeight="1">
      <c r="A14" s="68">
        <v>1</v>
      </c>
      <c r="B14" s="69" t="s">
        <v>6</v>
      </c>
      <c r="C14" s="108"/>
      <c r="D14" s="108"/>
      <c r="E14" s="108"/>
      <c r="F14" s="108"/>
      <c r="G14" s="108"/>
      <c r="H14" s="109">
        <f>SUM(C14:G14)</f>
        <v>0</v>
      </c>
      <c r="I14" s="1"/>
      <c r="J14" s="80"/>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row>
    <row r="15" spans="1:119" s="61" customFormat="1" ht="20.100000000000001" customHeight="1">
      <c r="A15" s="68">
        <v>2</v>
      </c>
      <c r="B15" s="69" t="s">
        <v>12</v>
      </c>
      <c r="C15" s="108"/>
      <c r="D15" s="108"/>
      <c r="E15" s="108"/>
      <c r="F15" s="108"/>
      <c r="G15" s="108"/>
      <c r="H15" s="109">
        <f t="shared" ref="H15:H20" si="0">SUM(C15:G15)</f>
        <v>0</v>
      </c>
      <c r="I15" s="1"/>
      <c r="J15" s="80"/>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row>
    <row r="16" spans="1:119" s="61" customFormat="1" ht="20.100000000000001" customHeight="1">
      <c r="A16" s="68">
        <v>3</v>
      </c>
      <c r="B16" s="69" t="s">
        <v>155</v>
      </c>
      <c r="C16" s="108"/>
      <c r="D16" s="108"/>
      <c r="E16" s="108"/>
      <c r="F16" s="108"/>
      <c r="G16" s="108"/>
      <c r="H16" s="109">
        <f t="shared" si="0"/>
        <v>0</v>
      </c>
      <c r="I16" s="1"/>
      <c r="J16" s="80"/>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row>
    <row r="17" spans="1:119" s="61" customFormat="1" ht="20.100000000000001" customHeight="1">
      <c r="A17" s="68">
        <v>4</v>
      </c>
      <c r="B17" s="69" t="s">
        <v>192</v>
      </c>
      <c r="C17" s="108"/>
      <c r="D17" s="108"/>
      <c r="E17" s="108"/>
      <c r="F17" s="108"/>
      <c r="G17" s="108"/>
      <c r="H17" s="109">
        <f t="shared" si="0"/>
        <v>0</v>
      </c>
      <c r="I17" s="1"/>
      <c r="J17" s="80"/>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row>
    <row r="18" spans="1:119" s="61" customFormat="1" ht="20.100000000000001" customHeight="1">
      <c r="A18" s="68">
        <v>5</v>
      </c>
      <c r="B18" s="69" t="s">
        <v>193</v>
      </c>
      <c r="C18" s="108"/>
      <c r="D18" s="108"/>
      <c r="E18" s="108"/>
      <c r="F18" s="108"/>
      <c r="G18" s="108"/>
      <c r="H18" s="109">
        <f t="shared" si="0"/>
        <v>0</v>
      </c>
      <c r="I18" s="1"/>
      <c r="J18" s="80"/>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row>
    <row r="19" spans="1:119" s="61" customFormat="1" ht="20.100000000000001" customHeight="1">
      <c r="A19" s="68">
        <v>6</v>
      </c>
      <c r="B19" s="69" t="s">
        <v>194</v>
      </c>
      <c r="C19" s="108"/>
      <c r="D19" s="108"/>
      <c r="E19" s="108"/>
      <c r="F19" s="108"/>
      <c r="G19" s="108"/>
      <c r="H19" s="109">
        <f t="shared" si="0"/>
        <v>0</v>
      </c>
      <c r="I19" s="1"/>
      <c r="J19" s="80"/>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row>
    <row r="20" spans="1:119" s="61" customFormat="1" ht="20.100000000000001" customHeight="1" thickBot="1">
      <c r="A20" s="68">
        <v>7</v>
      </c>
      <c r="B20" s="69" t="s">
        <v>130</v>
      </c>
      <c r="C20" s="108"/>
      <c r="D20" s="108"/>
      <c r="E20" s="108"/>
      <c r="F20" s="108"/>
      <c r="G20" s="108"/>
      <c r="H20" s="109">
        <f t="shared" si="0"/>
        <v>0</v>
      </c>
      <c r="I20" s="1"/>
      <c r="J20" s="80"/>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row>
    <row r="21" spans="1:119" ht="24" customHeight="1" thickBot="1">
      <c r="A21" s="12"/>
      <c r="B21" s="13" t="s">
        <v>195</v>
      </c>
      <c r="C21" s="14">
        <f>SUM(C14:C20)</f>
        <v>0</v>
      </c>
      <c r="D21" s="14">
        <f>SUM(D14:D20)</f>
        <v>0</v>
      </c>
      <c r="E21" s="14">
        <f>SUM(E14:E20)</f>
        <v>0</v>
      </c>
      <c r="F21" s="14">
        <f>SUM(F14:F20)</f>
        <v>0</v>
      </c>
      <c r="G21" s="14">
        <f t="shared" ref="G21" si="1">SUM(G14:G20)</f>
        <v>0</v>
      </c>
      <c r="H21" s="15">
        <f>SUM(H14:H20)</f>
        <v>0</v>
      </c>
      <c r="I21" s="5"/>
      <c r="J21" s="8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61"/>
      <c r="CI21" s="61"/>
      <c r="CJ21" s="61"/>
      <c r="CK21" s="61"/>
      <c r="CL21" s="61"/>
      <c r="CM21" s="61"/>
      <c r="CN21" s="61"/>
      <c r="CO21" s="61"/>
      <c r="CP21" s="61"/>
      <c r="CQ21" s="61"/>
      <c r="CR21" s="61"/>
      <c r="CS21" s="61"/>
      <c r="CT21" s="61"/>
      <c r="CU21" s="61"/>
      <c r="CV21" s="61"/>
      <c r="CW21" s="61"/>
      <c r="CX21" s="61"/>
      <c r="CY21" s="61"/>
      <c r="CZ21" s="61"/>
      <c r="DA21" s="61"/>
      <c r="DB21" s="61"/>
      <c r="DC21" s="61"/>
      <c r="DD21" s="61"/>
      <c r="DE21" s="61"/>
      <c r="DF21" s="61"/>
      <c r="DG21" s="61"/>
      <c r="DH21" s="61"/>
      <c r="DI21" s="61"/>
      <c r="DJ21" s="61"/>
      <c r="DK21" s="61"/>
      <c r="DL21" s="61"/>
      <c r="DM21" s="61"/>
      <c r="DN21" s="61"/>
      <c r="DO21" s="61"/>
    </row>
    <row r="22" spans="1:119" s="3" customFormat="1">
      <c r="A22" s="6"/>
      <c r="B22" s="7"/>
      <c r="C22" s="8"/>
      <c r="D22" s="8"/>
      <c r="E22" s="8"/>
      <c r="F22" s="8"/>
      <c r="G22" s="8"/>
      <c r="H22" s="8"/>
      <c r="I22" s="7"/>
      <c r="J22" s="7"/>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row>
    <row r="23" spans="1:119" s="2" customFormat="1">
      <c r="A23" s="6"/>
      <c r="B23" s="7"/>
      <c r="C23" s="4" t="s">
        <v>196</v>
      </c>
      <c r="D23" s="4"/>
      <c r="E23" s="4"/>
      <c r="F23" s="4"/>
      <c r="G23" s="4"/>
      <c r="H23" s="4"/>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row>
    <row r="24" spans="1:119" s="2" customFormat="1">
      <c r="C24" s="4"/>
      <c r="D24" s="4"/>
      <c r="E24" s="4"/>
      <c r="F24" s="4"/>
      <c r="G24" s="349" t="s">
        <v>197</v>
      </c>
      <c r="H24" s="350">
        <f>C8-H21</f>
        <v>0</v>
      </c>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row>
    <row r="25" spans="1:119" s="2" customFormat="1">
      <c r="B25" s="4">
        <f>C20</f>
        <v>0</v>
      </c>
      <c r="C25" s="4"/>
      <c r="D25" s="4"/>
      <c r="E25" s="4"/>
      <c r="F25" s="4"/>
      <c r="G25" s="4"/>
      <c r="H25" s="4"/>
    </row>
    <row r="26" spans="1:119" s="2" customFormat="1">
      <c r="B26" s="4"/>
      <c r="C26" s="4"/>
      <c r="D26" s="4"/>
      <c r="E26" s="4"/>
      <c r="F26" s="4"/>
      <c r="G26" s="4"/>
      <c r="H26" s="4"/>
    </row>
    <row r="27" spans="1:119" s="2" customFormat="1">
      <c r="B27" s="4">
        <f t="shared" ref="B27:B28" si="2">C22</f>
        <v>0</v>
      </c>
      <c r="C27" s="4"/>
      <c r="D27" s="4"/>
      <c r="E27" s="4"/>
      <c r="F27" s="4"/>
      <c r="G27" s="4"/>
      <c r="H27" s="4"/>
    </row>
    <row r="28" spans="1:119" s="2" customFormat="1">
      <c r="B28" s="4" t="str">
        <f t="shared" si="2"/>
        <v xml:space="preserve"> </v>
      </c>
      <c r="C28" s="4"/>
      <c r="D28" s="4"/>
      <c r="E28" s="4"/>
      <c r="F28" s="4"/>
      <c r="G28" s="4"/>
      <c r="H28" s="4"/>
    </row>
    <row r="29" spans="1:119" s="2" customFormat="1">
      <c r="C29" s="4"/>
      <c r="D29" s="4"/>
      <c r="E29" s="4"/>
      <c r="F29" s="4"/>
      <c r="G29" s="4"/>
      <c r="H29" s="4"/>
    </row>
    <row r="30" spans="1:119" s="2" customFormat="1">
      <c r="C30" s="4"/>
      <c r="D30" s="4"/>
      <c r="E30" s="4"/>
      <c r="F30" s="4"/>
      <c r="G30" s="4"/>
      <c r="H30" s="4"/>
    </row>
    <row r="31" spans="1:119" s="2" customFormat="1">
      <c r="C31" s="4"/>
      <c r="D31" s="4"/>
      <c r="E31" s="4"/>
      <c r="F31" s="4"/>
      <c r="G31" s="4"/>
      <c r="H31" s="4"/>
    </row>
    <row r="32" spans="1:119" s="2" customFormat="1">
      <c r="C32" s="4"/>
      <c r="D32" s="4"/>
      <c r="E32" s="4"/>
      <c r="F32" s="4"/>
      <c r="G32" s="4"/>
      <c r="H32" s="4"/>
    </row>
    <row r="33" spans="3:8" s="2" customFormat="1">
      <c r="C33" s="4"/>
      <c r="D33" s="4"/>
      <c r="E33" s="4"/>
      <c r="F33" s="4"/>
      <c r="G33" s="4"/>
      <c r="H33" s="4"/>
    </row>
    <row r="34" spans="3:8" s="2" customFormat="1">
      <c r="C34" s="4"/>
      <c r="D34" s="4"/>
      <c r="E34" s="4"/>
      <c r="F34" s="4"/>
      <c r="G34" s="4"/>
      <c r="H34" s="4"/>
    </row>
    <row r="35" spans="3:8" s="2" customFormat="1">
      <c r="C35" s="4"/>
      <c r="D35" s="4"/>
      <c r="E35" s="4"/>
      <c r="F35" s="4"/>
      <c r="G35" s="4"/>
      <c r="H35" s="4"/>
    </row>
    <row r="36" spans="3:8" s="2" customFormat="1">
      <c r="C36" s="4"/>
      <c r="D36" s="4"/>
      <c r="E36" s="4"/>
      <c r="F36" s="4"/>
      <c r="G36" s="4"/>
      <c r="H36" s="4"/>
    </row>
    <row r="37" spans="3:8" s="2" customFormat="1">
      <c r="C37" s="4"/>
      <c r="D37" s="4"/>
      <c r="E37" s="4"/>
      <c r="F37" s="4"/>
      <c r="G37" s="4"/>
      <c r="H37" s="4"/>
    </row>
    <row r="38" spans="3:8" s="2" customFormat="1">
      <c r="C38" s="4"/>
      <c r="D38" s="4"/>
      <c r="E38" s="4"/>
      <c r="F38" s="4"/>
      <c r="G38" s="4"/>
      <c r="H38" s="4"/>
    </row>
    <row r="39" spans="3:8" s="2" customFormat="1">
      <c r="C39" s="4"/>
      <c r="D39" s="4"/>
      <c r="E39" s="4"/>
      <c r="F39" s="4"/>
      <c r="G39" s="4"/>
      <c r="H39" s="4"/>
    </row>
    <row r="40" spans="3:8" s="2" customFormat="1">
      <c r="C40" s="4"/>
      <c r="D40" s="4"/>
      <c r="E40" s="4"/>
      <c r="F40" s="4"/>
      <c r="G40" s="4"/>
      <c r="H40" s="4"/>
    </row>
    <row r="41" spans="3:8" s="2" customFormat="1">
      <c r="C41" s="4"/>
      <c r="D41" s="4"/>
      <c r="E41" s="4"/>
      <c r="F41" s="4"/>
      <c r="G41" s="4"/>
      <c r="H41" s="4"/>
    </row>
    <row r="42" spans="3:8" s="2" customFormat="1">
      <c r="C42" s="4"/>
      <c r="D42" s="4"/>
      <c r="E42" s="4"/>
      <c r="F42" s="4"/>
      <c r="G42" s="4"/>
      <c r="H42" s="4"/>
    </row>
    <row r="43" spans="3:8" s="2" customFormat="1">
      <c r="C43" s="4"/>
      <c r="D43" s="4"/>
      <c r="E43" s="4"/>
      <c r="F43" s="4"/>
      <c r="G43" s="4"/>
      <c r="H43" s="4"/>
    </row>
    <row r="44" spans="3:8" s="2" customFormat="1">
      <c r="C44" s="4"/>
      <c r="D44" s="4"/>
      <c r="E44" s="4"/>
      <c r="F44" s="4"/>
      <c r="G44" s="4"/>
      <c r="H44" s="4"/>
    </row>
    <row r="45" spans="3:8" s="2" customFormat="1">
      <c r="C45" s="4"/>
      <c r="D45" s="4"/>
      <c r="E45" s="4"/>
      <c r="F45" s="4"/>
      <c r="G45" s="4"/>
      <c r="H45" s="4"/>
    </row>
    <row r="46" spans="3:8" s="2" customFormat="1">
      <c r="C46" s="4"/>
      <c r="D46" s="4"/>
      <c r="E46" s="4"/>
      <c r="F46" s="4"/>
      <c r="G46" s="4"/>
      <c r="H46" s="4"/>
    </row>
    <row r="47" spans="3:8" s="2" customFormat="1">
      <c r="C47" s="4"/>
      <c r="D47" s="4"/>
      <c r="E47" s="4"/>
      <c r="F47" s="4"/>
      <c r="G47" s="4"/>
      <c r="H47" s="4"/>
    </row>
    <row r="48" spans="3:8" s="2" customFormat="1">
      <c r="C48" s="4"/>
      <c r="D48" s="4"/>
      <c r="E48" s="4"/>
      <c r="F48" s="4"/>
      <c r="G48" s="4"/>
      <c r="H48" s="4"/>
    </row>
    <row r="49" spans="3:8" s="2" customFormat="1">
      <c r="C49" s="4"/>
      <c r="D49" s="4"/>
      <c r="E49" s="4"/>
      <c r="F49" s="4"/>
      <c r="G49" s="4"/>
      <c r="H49" s="4"/>
    </row>
    <row r="50" spans="3:8" s="2" customFormat="1">
      <c r="C50" s="4"/>
      <c r="D50" s="4"/>
      <c r="E50" s="4"/>
      <c r="F50" s="4"/>
      <c r="G50" s="4"/>
      <c r="H50" s="4"/>
    </row>
    <row r="51" spans="3:8" s="2" customFormat="1">
      <c r="C51" s="4"/>
      <c r="D51" s="4"/>
      <c r="E51" s="4"/>
      <c r="F51" s="4"/>
      <c r="G51" s="4"/>
      <c r="H51" s="4"/>
    </row>
    <row r="52" spans="3:8" s="2" customFormat="1">
      <c r="C52" s="4"/>
      <c r="D52" s="4"/>
      <c r="E52" s="4"/>
      <c r="F52" s="4"/>
      <c r="G52" s="4"/>
      <c r="H52" s="4"/>
    </row>
    <row r="53" spans="3:8" s="2" customFormat="1">
      <c r="C53" s="4"/>
      <c r="D53" s="4"/>
      <c r="E53" s="4"/>
      <c r="F53" s="4"/>
      <c r="G53" s="4"/>
      <c r="H53" s="4"/>
    </row>
    <row r="54" spans="3:8" s="2" customFormat="1">
      <c r="C54" s="4"/>
      <c r="D54" s="4"/>
      <c r="E54" s="4"/>
      <c r="F54" s="4"/>
      <c r="G54" s="4"/>
      <c r="H54" s="4"/>
    </row>
    <row r="55" spans="3:8" s="2" customFormat="1">
      <c r="C55" s="4"/>
      <c r="D55" s="4"/>
      <c r="E55" s="4"/>
      <c r="F55" s="4"/>
      <c r="G55" s="4"/>
      <c r="H55" s="4"/>
    </row>
    <row r="56" spans="3:8" s="2" customFormat="1">
      <c r="C56" s="4"/>
      <c r="D56" s="4"/>
      <c r="E56" s="4"/>
      <c r="F56" s="4"/>
      <c r="G56" s="4"/>
      <c r="H56" s="4"/>
    </row>
    <row r="57" spans="3:8" s="2" customFormat="1">
      <c r="C57" s="4"/>
      <c r="D57" s="4"/>
      <c r="E57" s="4"/>
      <c r="F57" s="4"/>
      <c r="G57" s="4"/>
      <c r="H57" s="4"/>
    </row>
    <row r="58" spans="3:8" s="2" customFormat="1">
      <c r="C58" s="4"/>
      <c r="D58" s="4"/>
      <c r="E58" s="4"/>
      <c r="F58" s="4"/>
      <c r="G58" s="4"/>
      <c r="H58" s="4"/>
    </row>
    <row r="59" spans="3:8" s="2" customFormat="1">
      <c r="C59" s="4"/>
      <c r="D59" s="4"/>
      <c r="E59" s="4"/>
      <c r="F59" s="4"/>
      <c r="G59" s="4"/>
      <c r="H59" s="4"/>
    </row>
    <row r="60" spans="3:8" s="2" customFormat="1">
      <c r="C60" s="4"/>
      <c r="D60" s="4"/>
      <c r="E60" s="4"/>
      <c r="F60" s="4"/>
      <c r="G60" s="4"/>
      <c r="H60" s="4"/>
    </row>
    <row r="61" spans="3:8" s="2" customFormat="1">
      <c r="C61" s="4"/>
      <c r="D61" s="4"/>
      <c r="E61" s="4"/>
      <c r="F61" s="4"/>
      <c r="G61" s="4"/>
      <c r="H61" s="4"/>
    </row>
    <row r="62" spans="3:8" s="2" customFormat="1">
      <c r="C62" s="4"/>
      <c r="D62" s="4"/>
      <c r="E62" s="4"/>
      <c r="F62" s="4"/>
      <c r="G62" s="4"/>
      <c r="H62" s="4"/>
    </row>
    <row r="63" spans="3:8" s="2" customFormat="1">
      <c r="C63" s="4"/>
      <c r="D63" s="4"/>
      <c r="E63" s="4"/>
      <c r="F63" s="4"/>
      <c r="G63" s="4"/>
      <c r="H63" s="4"/>
    </row>
    <row r="64" spans="3:8" s="2" customFormat="1">
      <c r="C64" s="4"/>
      <c r="D64" s="4"/>
      <c r="E64" s="4"/>
      <c r="F64" s="4"/>
      <c r="G64" s="4"/>
      <c r="H64" s="4"/>
    </row>
    <row r="65" spans="3:8" s="2" customFormat="1">
      <c r="C65" s="4"/>
      <c r="D65" s="4"/>
      <c r="E65" s="4"/>
      <c r="F65" s="4"/>
      <c r="G65" s="4"/>
      <c r="H65" s="4"/>
    </row>
    <row r="66" spans="3:8" s="2" customFormat="1">
      <c r="C66" s="4"/>
      <c r="D66" s="4"/>
      <c r="E66" s="4"/>
      <c r="F66" s="4"/>
      <c r="G66" s="4"/>
      <c r="H66" s="4"/>
    </row>
    <row r="67" spans="3:8" s="2" customFormat="1">
      <c r="C67" s="4"/>
      <c r="D67" s="4"/>
      <c r="E67" s="4"/>
      <c r="F67" s="4"/>
      <c r="G67" s="4"/>
      <c r="H67" s="4"/>
    </row>
    <row r="68" spans="3:8" s="2" customFormat="1">
      <c r="C68" s="4"/>
      <c r="D68" s="4"/>
      <c r="E68" s="4"/>
      <c r="F68" s="4"/>
      <c r="G68" s="4"/>
      <c r="H68" s="4"/>
    </row>
    <row r="69" spans="3:8" s="2" customFormat="1">
      <c r="C69" s="4"/>
      <c r="D69" s="4"/>
      <c r="E69" s="4"/>
      <c r="F69" s="4"/>
      <c r="G69" s="4"/>
      <c r="H69" s="4"/>
    </row>
    <row r="70" spans="3:8" s="2" customFormat="1">
      <c r="C70" s="4"/>
      <c r="D70" s="4"/>
      <c r="E70" s="4"/>
      <c r="F70" s="4"/>
      <c r="G70" s="4"/>
      <c r="H70" s="4"/>
    </row>
    <row r="71" spans="3:8" s="2" customFormat="1">
      <c r="C71" s="4"/>
      <c r="D71" s="4"/>
      <c r="E71" s="4"/>
      <c r="F71" s="4"/>
      <c r="G71" s="4"/>
      <c r="H71" s="4"/>
    </row>
    <row r="72" spans="3:8" s="2" customFormat="1">
      <c r="C72" s="4"/>
      <c r="D72" s="4"/>
      <c r="E72" s="4"/>
      <c r="F72" s="4"/>
      <c r="G72" s="4"/>
      <c r="H72" s="4"/>
    </row>
    <row r="73" spans="3:8" s="2" customFormat="1">
      <c r="C73" s="4"/>
      <c r="D73" s="4"/>
      <c r="E73" s="4"/>
      <c r="F73" s="4"/>
      <c r="G73" s="4"/>
      <c r="H73" s="4"/>
    </row>
    <row r="74" spans="3:8" s="2" customFormat="1">
      <c r="C74" s="4"/>
      <c r="D74" s="4"/>
      <c r="E74" s="4"/>
      <c r="F74" s="4"/>
      <c r="G74" s="4"/>
      <c r="H74" s="4"/>
    </row>
    <row r="75" spans="3:8" s="2" customFormat="1">
      <c r="C75" s="4"/>
      <c r="D75" s="4"/>
      <c r="E75" s="4"/>
      <c r="F75" s="4"/>
      <c r="G75" s="4"/>
      <c r="H75" s="4"/>
    </row>
    <row r="76" spans="3:8" s="2" customFormat="1">
      <c r="C76" s="4"/>
      <c r="D76" s="4"/>
      <c r="E76" s="4"/>
      <c r="F76" s="4"/>
      <c r="G76" s="4"/>
      <c r="H76" s="4"/>
    </row>
    <row r="77" spans="3:8" s="2" customFormat="1">
      <c r="C77" s="4"/>
      <c r="D77" s="4"/>
      <c r="E77" s="4"/>
      <c r="F77" s="4"/>
      <c r="G77" s="4"/>
      <c r="H77" s="4"/>
    </row>
    <row r="78" spans="3:8" s="2" customFormat="1">
      <c r="C78" s="4"/>
      <c r="D78" s="4"/>
      <c r="E78" s="4"/>
      <c r="F78" s="4"/>
      <c r="G78" s="4"/>
      <c r="H78" s="4"/>
    </row>
    <row r="79" spans="3:8" s="2" customFormat="1">
      <c r="C79" s="4"/>
      <c r="D79" s="4"/>
      <c r="E79" s="4"/>
      <c r="F79" s="4"/>
      <c r="G79" s="4"/>
      <c r="H79" s="4"/>
    </row>
    <row r="80" spans="3:8" s="2" customFormat="1">
      <c r="C80" s="4"/>
      <c r="D80" s="4"/>
      <c r="E80" s="4"/>
      <c r="F80" s="4"/>
      <c r="G80" s="4"/>
      <c r="H80" s="4"/>
    </row>
    <row r="81" spans="3:8" s="2" customFormat="1">
      <c r="C81" s="4"/>
      <c r="D81" s="4"/>
      <c r="E81" s="4"/>
      <c r="F81" s="4"/>
      <c r="G81" s="4"/>
      <c r="H81" s="4"/>
    </row>
    <row r="82" spans="3:8" s="2" customFormat="1">
      <c r="C82" s="4"/>
      <c r="D82" s="4"/>
      <c r="E82" s="4"/>
      <c r="F82" s="4"/>
      <c r="G82" s="4"/>
      <c r="H82" s="4"/>
    </row>
    <row r="83" spans="3:8" s="2" customFormat="1">
      <c r="C83" s="4"/>
      <c r="D83" s="4"/>
      <c r="E83" s="4"/>
      <c r="F83" s="4"/>
      <c r="G83" s="4"/>
      <c r="H83" s="4"/>
    </row>
    <row r="84" spans="3:8" s="2" customFormat="1">
      <c r="C84" s="4"/>
      <c r="D84" s="4"/>
      <c r="E84" s="4"/>
      <c r="F84" s="4"/>
      <c r="G84" s="4"/>
      <c r="H84" s="4"/>
    </row>
    <row r="85" spans="3:8" s="2" customFormat="1">
      <c r="C85" s="4"/>
      <c r="D85" s="4"/>
      <c r="E85" s="4"/>
      <c r="F85" s="4"/>
      <c r="G85" s="4"/>
      <c r="H85" s="4"/>
    </row>
    <row r="86" spans="3:8" s="2" customFormat="1">
      <c r="C86" s="4"/>
      <c r="D86" s="4"/>
      <c r="E86" s="4"/>
      <c r="F86" s="4"/>
      <c r="G86" s="4"/>
      <c r="H86" s="4"/>
    </row>
    <row r="87" spans="3:8" s="2" customFormat="1">
      <c r="C87" s="4"/>
      <c r="D87" s="4"/>
      <c r="E87" s="4"/>
      <c r="F87" s="4"/>
      <c r="G87" s="4"/>
      <c r="H87" s="4"/>
    </row>
    <row r="88" spans="3:8" s="2" customFormat="1">
      <c r="C88" s="4"/>
      <c r="D88" s="4"/>
      <c r="E88" s="4"/>
      <c r="F88" s="4"/>
      <c r="G88" s="4"/>
      <c r="H88" s="4"/>
    </row>
    <row r="89" spans="3:8" s="2" customFormat="1">
      <c r="C89" s="4"/>
      <c r="D89" s="4"/>
      <c r="E89" s="4"/>
      <c r="F89" s="4"/>
      <c r="G89" s="4"/>
      <c r="H89" s="4"/>
    </row>
    <row r="90" spans="3:8" s="2" customFormat="1">
      <c r="C90" s="4"/>
      <c r="D90" s="4"/>
      <c r="E90" s="4"/>
      <c r="F90" s="4"/>
      <c r="G90" s="4"/>
      <c r="H90" s="4"/>
    </row>
    <row r="91" spans="3:8" s="2" customFormat="1">
      <c r="C91" s="4"/>
      <c r="D91" s="4"/>
      <c r="E91" s="4"/>
      <c r="F91" s="4"/>
      <c r="G91" s="4"/>
      <c r="H91" s="4"/>
    </row>
    <row r="92" spans="3:8" s="2" customFormat="1">
      <c r="C92" s="4"/>
      <c r="D92" s="4"/>
      <c r="E92" s="4"/>
      <c r="F92" s="4"/>
      <c r="G92" s="4"/>
      <c r="H92" s="4"/>
    </row>
    <row r="93" spans="3:8" s="2" customFormat="1">
      <c r="C93" s="4"/>
      <c r="D93" s="4"/>
      <c r="E93" s="4"/>
      <c r="F93" s="4"/>
      <c r="G93" s="4"/>
      <c r="H93" s="4"/>
    </row>
    <row r="94" spans="3:8" s="2" customFormat="1">
      <c r="C94" s="4"/>
      <c r="D94" s="4"/>
      <c r="E94" s="4"/>
      <c r="F94" s="4"/>
      <c r="G94" s="4"/>
      <c r="H94" s="4"/>
    </row>
    <row r="95" spans="3:8" s="2" customFormat="1">
      <c r="C95" s="4"/>
      <c r="D95" s="4"/>
      <c r="E95" s="4"/>
      <c r="F95" s="4"/>
      <c r="G95" s="4"/>
      <c r="H95" s="4"/>
    </row>
    <row r="96" spans="3:8" s="2" customFormat="1">
      <c r="C96" s="4"/>
      <c r="D96" s="4"/>
      <c r="E96" s="4"/>
      <c r="F96" s="4"/>
      <c r="G96" s="4"/>
      <c r="H96" s="4"/>
    </row>
    <row r="97" spans="3:8" s="2" customFormat="1">
      <c r="C97" s="4"/>
      <c r="D97" s="4"/>
      <c r="E97" s="4"/>
      <c r="F97" s="4"/>
      <c r="G97" s="4"/>
      <c r="H97" s="4"/>
    </row>
    <row r="98" spans="3:8" s="2" customFormat="1">
      <c r="C98" s="4"/>
      <c r="D98" s="4"/>
      <c r="E98" s="4"/>
      <c r="F98" s="4"/>
      <c r="G98" s="4"/>
      <c r="H98" s="4"/>
    </row>
    <row r="99" spans="3:8" s="2" customFormat="1">
      <c r="C99" s="4"/>
      <c r="D99" s="4"/>
      <c r="E99" s="4"/>
      <c r="F99" s="4"/>
      <c r="G99" s="4"/>
      <c r="H99" s="4"/>
    </row>
    <row r="100" spans="3:8" s="2" customFormat="1">
      <c r="C100" s="4"/>
      <c r="D100" s="4"/>
      <c r="E100" s="4"/>
      <c r="F100" s="4"/>
      <c r="G100" s="4"/>
      <c r="H100" s="4"/>
    </row>
    <row r="101" spans="3:8" s="2" customFormat="1">
      <c r="C101" s="4"/>
      <c r="D101" s="4"/>
      <c r="E101" s="4"/>
      <c r="F101" s="4"/>
      <c r="G101" s="4"/>
      <c r="H101" s="4"/>
    </row>
    <row r="102" spans="3:8" s="2" customFormat="1">
      <c r="C102" s="4"/>
      <c r="D102" s="4"/>
      <c r="E102" s="4"/>
      <c r="F102" s="4"/>
      <c r="G102" s="4"/>
      <c r="H102" s="4"/>
    </row>
    <row r="103" spans="3:8" s="2" customFormat="1">
      <c r="C103" s="4"/>
      <c r="D103" s="4"/>
      <c r="E103" s="4"/>
      <c r="F103" s="4"/>
      <c r="G103" s="4"/>
      <c r="H103" s="4"/>
    </row>
    <row r="104" spans="3:8" s="2" customFormat="1">
      <c r="C104" s="4"/>
      <c r="D104" s="4"/>
      <c r="E104" s="4"/>
      <c r="F104" s="4"/>
      <c r="G104" s="4"/>
      <c r="H104" s="4"/>
    </row>
    <row r="105" spans="3:8" s="2" customFormat="1">
      <c r="C105" s="4"/>
      <c r="D105" s="4"/>
      <c r="E105" s="4"/>
      <c r="F105" s="4"/>
      <c r="G105" s="4"/>
      <c r="H105" s="4"/>
    </row>
    <row r="106" spans="3:8" s="2" customFormat="1">
      <c r="C106" s="4"/>
      <c r="D106" s="4"/>
      <c r="E106" s="4"/>
      <c r="F106" s="4"/>
      <c r="G106" s="4"/>
      <c r="H106" s="4"/>
    </row>
    <row r="107" spans="3:8" s="2" customFormat="1">
      <c r="C107" s="4"/>
      <c r="D107" s="4"/>
      <c r="E107" s="4"/>
      <c r="F107" s="4"/>
      <c r="G107" s="4"/>
      <c r="H107" s="4"/>
    </row>
    <row r="108" spans="3:8" s="2" customFormat="1">
      <c r="C108" s="4"/>
      <c r="D108" s="4"/>
      <c r="E108" s="4"/>
      <c r="F108" s="4"/>
      <c r="G108" s="4"/>
      <c r="H108" s="4"/>
    </row>
    <row r="109" spans="3:8" s="2" customFormat="1">
      <c r="C109" s="4"/>
      <c r="D109" s="4"/>
      <c r="E109" s="4"/>
      <c r="F109" s="4"/>
      <c r="G109" s="4"/>
      <c r="H109" s="4"/>
    </row>
    <row r="110" spans="3:8" s="2" customFormat="1">
      <c r="C110" s="4"/>
      <c r="D110" s="4"/>
      <c r="E110" s="4"/>
      <c r="F110" s="4"/>
      <c r="G110" s="4"/>
      <c r="H110" s="4"/>
    </row>
    <row r="111" spans="3:8" s="2" customFormat="1">
      <c r="C111" s="4"/>
      <c r="D111" s="4"/>
      <c r="E111" s="4"/>
      <c r="F111" s="4"/>
      <c r="G111" s="4"/>
      <c r="H111" s="4"/>
    </row>
    <row r="112" spans="3:8" s="2" customFormat="1">
      <c r="C112" s="4"/>
      <c r="D112" s="4"/>
      <c r="E112" s="4"/>
      <c r="F112" s="4"/>
      <c r="G112" s="4"/>
      <c r="H112" s="4"/>
    </row>
    <row r="113" spans="3:8" s="2" customFormat="1">
      <c r="C113" s="4"/>
      <c r="D113" s="4"/>
      <c r="E113" s="4"/>
      <c r="F113" s="4"/>
      <c r="G113" s="4"/>
      <c r="H113" s="4"/>
    </row>
    <row r="114" spans="3:8" s="2" customFormat="1">
      <c r="C114" s="4"/>
      <c r="D114" s="4"/>
      <c r="E114" s="4"/>
      <c r="F114" s="4"/>
      <c r="G114" s="4"/>
      <c r="H114" s="4"/>
    </row>
    <row r="115" spans="3:8" s="2" customFormat="1">
      <c r="C115" s="4"/>
      <c r="D115" s="4"/>
      <c r="E115" s="4"/>
      <c r="F115" s="4"/>
      <c r="G115" s="4"/>
      <c r="H115" s="4"/>
    </row>
    <row r="116" spans="3:8" s="2" customFormat="1">
      <c r="C116" s="4"/>
      <c r="D116" s="4"/>
      <c r="E116" s="4"/>
      <c r="F116" s="4"/>
      <c r="G116" s="4"/>
      <c r="H116" s="4"/>
    </row>
    <row r="117" spans="3:8" s="2" customFormat="1">
      <c r="C117" s="4"/>
      <c r="D117" s="4"/>
      <c r="E117" s="4"/>
      <c r="F117" s="4"/>
      <c r="G117" s="4"/>
      <c r="H117" s="4"/>
    </row>
    <row r="118" spans="3:8" s="2" customFormat="1">
      <c r="C118" s="4"/>
      <c r="D118" s="4"/>
      <c r="E118" s="4"/>
      <c r="F118" s="4"/>
      <c r="G118" s="4"/>
      <c r="H118" s="4"/>
    </row>
    <row r="119" spans="3:8" s="2" customFormat="1">
      <c r="C119" s="4"/>
      <c r="D119" s="4"/>
      <c r="E119" s="4"/>
      <c r="F119" s="4"/>
      <c r="G119" s="4"/>
      <c r="H119" s="4"/>
    </row>
    <row r="120" spans="3:8" s="2" customFormat="1">
      <c r="C120" s="4"/>
      <c r="D120" s="4"/>
      <c r="E120" s="4"/>
      <c r="F120" s="4"/>
      <c r="G120" s="4"/>
      <c r="H120" s="4"/>
    </row>
    <row r="121" spans="3:8" s="2" customFormat="1">
      <c r="C121" s="4"/>
      <c r="D121" s="4"/>
      <c r="E121" s="4"/>
      <c r="F121" s="4"/>
      <c r="G121" s="4"/>
      <c r="H121" s="4"/>
    </row>
    <row r="122" spans="3:8" s="2" customFormat="1">
      <c r="C122" s="4"/>
      <c r="D122" s="4"/>
      <c r="E122" s="4"/>
      <c r="F122" s="4"/>
      <c r="G122" s="4"/>
      <c r="H122" s="4"/>
    </row>
    <row r="123" spans="3:8" s="2" customFormat="1">
      <c r="C123" s="4"/>
      <c r="D123" s="4"/>
      <c r="E123" s="4"/>
      <c r="F123" s="4"/>
      <c r="G123" s="4"/>
      <c r="H123" s="4"/>
    </row>
    <row r="124" spans="3:8" s="2" customFormat="1">
      <c r="C124" s="4"/>
      <c r="D124" s="4"/>
      <c r="E124" s="4"/>
      <c r="F124" s="4"/>
      <c r="G124" s="4"/>
      <c r="H124" s="4"/>
    </row>
    <row r="125" spans="3:8" s="2" customFormat="1">
      <c r="C125" s="4"/>
      <c r="D125" s="4"/>
      <c r="E125" s="4"/>
      <c r="F125" s="4"/>
      <c r="G125" s="4"/>
      <c r="H125" s="4"/>
    </row>
    <row r="126" spans="3:8" s="2" customFormat="1">
      <c r="C126" s="4"/>
      <c r="D126" s="4"/>
      <c r="E126" s="4"/>
      <c r="F126" s="4"/>
      <c r="G126" s="4"/>
      <c r="H126" s="4"/>
    </row>
    <row r="127" spans="3:8" s="2" customFormat="1">
      <c r="C127" s="4"/>
      <c r="D127" s="4"/>
      <c r="E127" s="4"/>
      <c r="F127" s="4"/>
      <c r="G127" s="4"/>
      <c r="H127" s="4"/>
    </row>
    <row r="128" spans="3:8" s="2" customFormat="1">
      <c r="C128" s="4"/>
      <c r="D128" s="4"/>
      <c r="E128" s="4"/>
      <c r="F128" s="4"/>
      <c r="G128" s="4"/>
      <c r="H128" s="4"/>
    </row>
    <row r="129" spans="3:8" s="2" customFormat="1">
      <c r="C129" s="4"/>
      <c r="D129" s="4"/>
      <c r="E129" s="4"/>
      <c r="F129" s="4"/>
      <c r="G129" s="4"/>
      <c r="H129" s="4"/>
    </row>
    <row r="130" spans="3:8" s="2" customFormat="1">
      <c r="C130" s="4"/>
      <c r="D130" s="4"/>
      <c r="E130" s="4"/>
      <c r="F130" s="4"/>
      <c r="G130" s="4"/>
      <c r="H130" s="4"/>
    </row>
    <row r="131" spans="3:8" s="2" customFormat="1">
      <c r="C131" s="4"/>
      <c r="D131" s="4"/>
      <c r="E131" s="4"/>
      <c r="F131" s="4"/>
      <c r="G131" s="4"/>
      <c r="H131" s="4"/>
    </row>
    <row r="132" spans="3:8" s="2" customFormat="1">
      <c r="C132" s="4"/>
      <c r="D132" s="4"/>
      <c r="E132" s="4"/>
      <c r="F132" s="4"/>
      <c r="G132" s="4"/>
      <c r="H132" s="4"/>
    </row>
    <row r="133" spans="3:8" s="2" customFormat="1">
      <c r="C133" s="4"/>
      <c r="D133" s="4"/>
      <c r="E133" s="4"/>
      <c r="F133" s="4"/>
      <c r="G133" s="4"/>
      <c r="H133" s="4"/>
    </row>
    <row r="134" spans="3:8" s="2" customFormat="1">
      <c r="C134" s="4"/>
      <c r="D134" s="4"/>
      <c r="E134" s="4"/>
      <c r="F134" s="4"/>
      <c r="G134" s="4"/>
      <c r="H134" s="4"/>
    </row>
    <row r="135" spans="3:8" s="2" customFormat="1">
      <c r="C135" s="4"/>
      <c r="D135" s="4"/>
      <c r="E135" s="4"/>
      <c r="F135" s="4"/>
      <c r="G135" s="4"/>
      <c r="H135" s="4"/>
    </row>
    <row r="136" spans="3:8" s="2" customFormat="1">
      <c r="C136" s="4"/>
      <c r="D136" s="4"/>
      <c r="E136" s="4"/>
      <c r="F136" s="4"/>
      <c r="G136" s="4"/>
      <c r="H136" s="4"/>
    </row>
    <row r="137" spans="3:8" s="2" customFormat="1">
      <c r="C137" s="4"/>
      <c r="D137" s="4"/>
      <c r="E137" s="4"/>
      <c r="F137" s="4"/>
      <c r="G137" s="4"/>
      <c r="H137" s="4"/>
    </row>
    <row r="138" spans="3:8" s="2" customFormat="1">
      <c r="C138" s="4"/>
      <c r="D138" s="4"/>
      <c r="E138" s="4"/>
      <c r="F138" s="4"/>
      <c r="G138" s="4"/>
      <c r="H138" s="4"/>
    </row>
    <row r="139" spans="3:8" s="2" customFormat="1">
      <c r="C139" s="4"/>
      <c r="D139" s="4"/>
      <c r="E139" s="4"/>
      <c r="F139" s="4"/>
      <c r="G139" s="4"/>
      <c r="H139" s="4"/>
    </row>
    <row r="140" spans="3:8" s="2" customFormat="1">
      <c r="C140" s="4"/>
      <c r="D140" s="4"/>
      <c r="E140" s="4"/>
      <c r="F140" s="4"/>
      <c r="G140" s="4"/>
      <c r="H140" s="4"/>
    </row>
    <row r="141" spans="3:8" s="2" customFormat="1">
      <c r="C141" s="4"/>
      <c r="D141" s="4"/>
      <c r="E141" s="4"/>
      <c r="F141" s="4"/>
      <c r="G141" s="4"/>
      <c r="H141" s="4"/>
    </row>
    <row r="142" spans="3:8" s="2" customFormat="1">
      <c r="C142" s="4"/>
      <c r="D142" s="4"/>
      <c r="E142" s="4"/>
      <c r="F142" s="4"/>
      <c r="G142" s="4"/>
      <c r="H142" s="4"/>
    </row>
    <row r="143" spans="3:8" s="2" customFormat="1">
      <c r="C143" s="4"/>
      <c r="D143" s="4"/>
      <c r="E143" s="4"/>
      <c r="F143" s="4"/>
      <c r="G143" s="4"/>
      <c r="H143" s="4"/>
    </row>
    <row r="144" spans="3:8" s="2" customFormat="1">
      <c r="C144" s="4"/>
      <c r="D144" s="4"/>
      <c r="E144" s="4"/>
      <c r="F144" s="4"/>
      <c r="G144" s="4"/>
      <c r="H144" s="4"/>
    </row>
    <row r="145" spans="3:8" s="2" customFormat="1">
      <c r="C145" s="4"/>
      <c r="D145" s="4"/>
      <c r="E145" s="4"/>
      <c r="F145" s="4"/>
      <c r="G145" s="4"/>
      <c r="H145" s="4"/>
    </row>
    <row r="146" spans="3:8" s="2" customFormat="1">
      <c r="C146" s="4"/>
      <c r="D146" s="4"/>
      <c r="E146" s="4"/>
      <c r="F146" s="4"/>
      <c r="G146" s="4"/>
      <c r="H146" s="4"/>
    </row>
    <row r="147" spans="3:8" s="2" customFormat="1">
      <c r="C147" s="4"/>
      <c r="D147" s="4"/>
      <c r="E147" s="4"/>
      <c r="F147" s="4"/>
      <c r="G147" s="4"/>
      <c r="H147" s="4"/>
    </row>
    <row r="148" spans="3:8" s="2" customFormat="1">
      <c r="C148" s="4"/>
      <c r="D148" s="4"/>
      <c r="E148" s="4"/>
      <c r="F148" s="4"/>
      <c r="G148" s="4"/>
      <c r="H148" s="4"/>
    </row>
    <row r="149" spans="3:8" s="2" customFormat="1">
      <c r="C149" s="4"/>
      <c r="D149" s="4"/>
      <c r="E149" s="4"/>
      <c r="F149" s="4"/>
      <c r="G149" s="4"/>
      <c r="H149" s="4"/>
    </row>
    <row r="150" spans="3:8" s="2" customFormat="1">
      <c r="C150" s="4"/>
      <c r="D150" s="4"/>
      <c r="E150" s="4"/>
      <c r="F150" s="4"/>
      <c r="G150" s="4"/>
      <c r="H150" s="4"/>
    </row>
    <row r="151" spans="3:8" s="2" customFormat="1">
      <c r="C151" s="4"/>
      <c r="D151" s="4"/>
      <c r="E151" s="4"/>
      <c r="F151" s="4"/>
      <c r="G151" s="4"/>
      <c r="H151" s="4"/>
    </row>
    <row r="152" spans="3:8" s="2" customFormat="1">
      <c r="C152" s="4"/>
      <c r="D152" s="4"/>
      <c r="E152" s="4"/>
      <c r="F152" s="4"/>
      <c r="G152" s="4"/>
      <c r="H152" s="4"/>
    </row>
    <row r="153" spans="3:8" s="2" customFormat="1">
      <c r="C153" s="4"/>
      <c r="D153" s="4"/>
      <c r="E153" s="4"/>
      <c r="F153" s="4"/>
      <c r="G153" s="4"/>
      <c r="H153" s="4"/>
    </row>
    <row r="154" spans="3:8" s="2" customFormat="1">
      <c r="C154" s="4"/>
      <c r="D154" s="4"/>
      <c r="E154" s="4"/>
      <c r="F154" s="4"/>
      <c r="G154" s="4"/>
      <c r="H154" s="4"/>
    </row>
    <row r="155" spans="3:8" s="2" customFormat="1">
      <c r="C155" s="4"/>
      <c r="D155" s="4"/>
      <c r="E155" s="4"/>
      <c r="F155" s="4"/>
      <c r="G155" s="4"/>
      <c r="H155" s="4"/>
    </row>
    <row r="156" spans="3:8" s="2" customFormat="1">
      <c r="C156" s="4"/>
      <c r="D156" s="4"/>
      <c r="E156" s="4"/>
      <c r="F156" s="4"/>
      <c r="G156" s="4"/>
      <c r="H156" s="4"/>
    </row>
    <row r="157" spans="3:8" s="2" customFormat="1">
      <c r="C157" s="4"/>
      <c r="D157" s="4"/>
      <c r="E157" s="4"/>
      <c r="F157" s="4"/>
      <c r="G157" s="4"/>
      <c r="H157" s="4"/>
    </row>
    <row r="158" spans="3:8" s="2" customFormat="1">
      <c r="C158" s="4"/>
      <c r="D158" s="4"/>
      <c r="E158" s="4"/>
      <c r="F158" s="4"/>
      <c r="G158" s="4"/>
      <c r="H158" s="4"/>
    </row>
    <row r="159" spans="3:8" s="2" customFormat="1">
      <c r="C159" s="4"/>
      <c r="D159" s="4"/>
      <c r="E159" s="4"/>
      <c r="F159" s="4"/>
      <c r="G159" s="4"/>
      <c r="H159" s="4"/>
    </row>
    <row r="160" spans="3:8" s="2" customFormat="1">
      <c r="C160" s="4"/>
      <c r="D160" s="4"/>
      <c r="E160" s="4"/>
      <c r="F160" s="4"/>
      <c r="G160" s="4"/>
      <c r="H160" s="4"/>
    </row>
    <row r="161" spans="3:8" s="2" customFormat="1">
      <c r="C161" s="4"/>
      <c r="D161" s="4"/>
      <c r="E161" s="4"/>
      <c r="F161" s="4"/>
      <c r="G161" s="4"/>
      <c r="H161" s="4"/>
    </row>
    <row r="162" spans="3:8" s="2" customFormat="1">
      <c r="C162" s="4"/>
      <c r="D162" s="4"/>
      <c r="E162" s="4"/>
      <c r="F162" s="4"/>
      <c r="G162" s="4"/>
      <c r="H162" s="4"/>
    </row>
    <row r="163" spans="3:8" s="2" customFormat="1">
      <c r="C163" s="4"/>
      <c r="D163" s="4"/>
      <c r="E163" s="4"/>
      <c r="F163" s="4"/>
      <c r="G163" s="4"/>
      <c r="H163" s="4"/>
    </row>
    <row r="164" spans="3:8" s="2" customFormat="1">
      <c r="C164" s="4"/>
      <c r="D164" s="4"/>
      <c r="E164" s="4"/>
      <c r="F164" s="4"/>
      <c r="G164" s="4"/>
      <c r="H164" s="4"/>
    </row>
    <row r="165" spans="3:8" s="2" customFormat="1">
      <c r="C165" s="4"/>
      <c r="D165" s="4"/>
      <c r="E165" s="4"/>
      <c r="F165" s="4"/>
      <c r="G165" s="4"/>
      <c r="H165" s="4"/>
    </row>
    <row r="166" spans="3:8" s="2" customFormat="1">
      <c r="C166" s="4"/>
      <c r="D166" s="4"/>
      <c r="E166" s="4"/>
      <c r="F166" s="4"/>
      <c r="G166" s="4"/>
      <c r="H166" s="4"/>
    </row>
    <row r="167" spans="3:8" s="2" customFormat="1">
      <c r="C167" s="4"/>
      <c r="D167" s="4"/>
      <c r="E167" s="4"/>
      <c r="F167" s="4"/>
      <c r="G167" s="4"/>
      <c r="H167" s="4"/>
    </row>
    <row r="168" spans="3:8" s="2" customFormat="1">
      <c r="C168" s="4"/>
      <c r="D168" s="4"/>
      <c r="E168" s="4"/>
      <c r="F168" s="4"/>
      <c r="G168" s="4"/>
      <c r="H168" s="4"/>
    </row>
    <row r="169" spans="3:8" s="2" customFormat="1">
      <c r="C169" s="4"/>
      <c r="D169" s="4"/>
      <c r="E169" s="4"/>
      <c r="F169" s="4"/>
      <c r="G169" s="4"/>
      <c r="H169" s="4"/>
    </row>
    <row r="170" spans="3:8" s="2" customFormat="1">
      <c r="C170" s="4"/>
      <c r="D170" s="4"/>
      <c r="E170" s="4"/>
      <c r="F170" s="4"/>
      <c r="G170" s="4"/>
      <c r="H170" s="4"/>
    </row>
    <row r="171" spans="3:8" s="2" customFormat="1">
      <c r="C171" s="4"/>
      <c r="D171" s="4"/>
      <c r="E171" s="4"/>
      <c r="F171" s="4"/>
      <c r="G171" s="4"/>
      <c r="H171" s="4"/>
    </row>
    <row r="172" spans="3:8" s="2" customFormat="1">
      <c r="C172" s="4"/>
      <c r="D172" s="4"/>
      <c r="E172" s="4"/>
      <c r="F172" s="4"/>
      <c r="G172" s="4"/>
      <c r="H172" s="4"/>
    </row>
    <row r="173" spans="3:8" s="2" customFormat="1">
      <c r="C173" s="4"/>
      <c r="D173" s="4"/>
      <c r="E173" s="4"/>
      <c r="F173" s="4"/>
      <c r="G173" s="4"/>
      <c r="H173" s="4"/>
    </row>
    <row r="174" spans="3:8" s="2" customFormat="1">
      <c r="C174" s="4"/>
      <c r="D174" s="4"/>
      <c r="E174" s="4"/>
      <c r="F174" s="4"/>
      <c r="G174" s="4"/>
      <c r="H174" s="4"/>
    </row>
    <row r="175" spans="3:8" s="2" customFormat="1">
      <c r="C175" s="4"/>
      <c r="D175" s="4"/>
      <c r="E175" s="4"/>
      <c r="F175" s="4"/>
      <c r="G175" s="4"/>
      <c r="H175" s="4"/>
    </row>
    <row r="176" spans="3:8" s="2" customFormat="1">
      <c r="C176" s="4"/>
      <c r="D176" s="4"/>
      <c r="E176" s="4"/>
      <c r="F176" s="4"/>
      <c r="G176" s="4"/>
      <c r="H176" s="4"/>
    </row>
    <row r="177" spans="3:8" s="2" customFormat="1">
      <c r="C177" s="4"/>
      <c r="D177" s="4"/>
      <c r="E177" s="4"/>
      <c r="F177" s="4"/>
      <c r="G177" s="4"/>
      <c r="H177" s="4"/>
    </row>
  </sheetData>
  <mergeCells count="9">
    <mergeCell ref="J13:M13"/>
    <mergeCell ref="A12:H12"/>
    <mergeCell ref="C2:D2"/>
    <mergeCell ref="C3:D3"/>
    <mergeCell ref="C4:D4"/>
    <mergeCell ref="C5:D5"/>
    <mergeCell ref="C6:D6"/>
    <mergeCell ref="C7:D7"/>
    <mergeCell ref="C8:D8"/>
  </mergeCells>
  <pageMargins left="0.7" right="0.7" top="0.75" bottom="0.75" header="0.3" footer="0.3"/>
  <pageSetup scale="77" fitToHeight="0" orientation="landscape" r:id="rId1"/>
  <headerFooter scaleWithDoc="0">
    <oddFooter xml:space="preserve">&amp;R&amp;"Arial,Regular"&amp;7GlobalQMS ID: 461.3, 27 May 2015
</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CE37D-8CA3-45E2-85B3-70AAE6DCEB61}">
  <sheetPr>
    <tabColor rgb="FF0070C0"/>
    <pageSetUpPr autoPageBreaks="0" fitToPage="1"/>
  </sheetPr>
  <dimension ref="A1:AX590"/>
  <sheetViews>
    <sheetView showFormulas="1" showZeros="0" topLeftCell="N34" zoomScale="70" zoomScaleNormal="70" zoomScalePageLayoutView="120" workbookViewId="0">
      <selection activeCell="V115" sqref="V115"/>
    </sheetView>
  </sheetViews>
  <sheetFormatPr defaultColWidth="8.44140625" defaultRowHeight="12.75" customHeight="1"/>
  <cols>
    <col min="1" max="1" width="5.5546875" style="170" customWidth="1"/>
    <col min="2" max="2" width="8.6640625" style="170" customWidth="1"/>
    <col min="3" max="3" width="45.33203125" style="170" customWidth="1"/>
    <col min="4" max="4" width="14.44140625" style="170" customWidth="1"/>
    <col min="5" max="5" width="9.6640625" style="170" customWidth="1"/>
    <col min="6" max="6" width="12.44140625" style="170" customWidth="1"/>
    <col min="7" max="7" width="14.33203125" style="170" customWidth="1"/>
    <col min="8" max="8" width="19.44140625" style="176" customWidth="1"/>
    <col min="9" max="9" width="72.88671875" style="170" customWidth="1"/>
    <col min="10" max="10" width="2.33203125" style="171" customWidth="1"/>
    <col min="11" max="11" width="12.21875" style="171" customWidth="1"/>
    <col min="12" max="12" width="12.6640625" style="171" customWidth="1"/>
    <col min="13" max="13" width="1.33203125" style="171" customWidth="1"/>
    <col min="14" max="15" width="8.44140625" style="171"/>
    <col min="16" max="16" width="31.6640625" style="171" customWidth="1"/>
    <col min="17" max="17" width="13.21875" style="171" customWidth="1"/>
    <col min="18" max="18" width="13.44140625" style="171" customWidth="1"/>
    <col min="19" max="19" width="8.44140625" style="171"/>
    <col min="20" max="20" width="13.77734375" style="171" customWidth="1"/>
    <col min="21" max="21" width="11.44140625" style="171" customWidth="1"/>
    <col min="22" max="22" width="26.33203125" style="171" customWidth="1"/>
    <col min="23" max="50" width="8.44140625" style="171"/>
    <col min="51" max="16384" width="8.44140625" style="170"/>
  </cols>
  <sheetData>
    <row r="1" spans="1:50" s="171" customFormat="1" ht="13.15">
      <c r="H1" s="177"/>
    </row>
    <row r="2" spans="1:50" s="171" customFormat="1" ht="13.15">
      <c r="H2" s="177"/>
    </row>
    <row r="3" spans="1:50" s="171" customFormat="1" ht="13.15">
      <c r="H3" s="177"/>
    </row>
    <row r="4" spans="1:50" s="171" customFormat="1" ht="24" customHeight="1">
      <c r="C4" s="342" t="s">
        <v>64</v>
      </c>
      <c r="D4" s="505"/>
      <c r="E4" s="506"/>
      <c r="F4" s="506"/>
      <c r="G4" s="506"/>
      <c r="H4" s="178"/>
    </row>
    <row r="5" spans="1:50" s="171" customFormat="1" ht="24" customHeight="1">
      <c r="C5" s="342" t="s">
        <v>65</v>
      </c>
      <c r="D5" s="505"/>
      <c r="E5" s="506"/>
      <c r="F5" s="506"/>
      <c r="G5" s="506"/>
      <c r="H5" s="178"/>
    </row>
    <row r="6" spans="1:50" s="171" customFormat="1" ht="24" customHeight="1">
      <c r="C6" s="342" t="s">
        <v>66</v>
      </c>
      <c r="D6" s="505"/>
      <c r="E6" s="506"/>
      <c r="F6" s="506"/>
      <c r="G6" s="506"/>
      <c r="H6" s="178"/>
    </row>
    <row r="7" spans="1:50" s="171" customFormat="1" ht="24" customHeight="1">
      <c r="C7" s="342" t="s">
        <v>67</v>
      </c>
      <c r="D7" s="505"/>
      <c r="E7" s="506"/>
      <c r="F7" s="506"/>
      <c r="G7" s="506"/>
      <c r="H7" s="178"/>
    </row>
    <row r="8" spans="1:50" s="171" customFormat="1" ht="24" customHeight="1">
      <c r="C8" s="342" t="s">
        <v>68</v>
      </c>
      <c r="D8" s="505"/>
      <c r="E8" s="506"/>
      <c r="F8" s="506"/>
      <c r="G8" s="506"/>
      <c r="H8" s="178"/>
    </row>
    <row r="9" spans="1:50" s="171" customFormat="1" ht="24" customHeight="1">
      <c r="C9" s="342" t="s">
        <v>69</v>
      </c>
      <c r="D9" s="505"/>
      <c r="E9" s="506"/>
      <c r="F9" s="506"/>
      <c r="G9" s="506"/>
      <c r="H9" s="178"/>
    </row>
    <row r="10" spans="1:50" s="171" customFormat="1" ht="33.6" customHeight="1">
      <c r="C10" s="344" t="s">
        <v>70</v>
      </c>
      <c r="D10" s="579">
        <f>H107</f>
        <v>0</v>
      </c>
      <c r="E10" s="506"/>
      <c r="F10" s="506"/>
      <c r="G10" s="506"/>
      <c r="H10" s="178"/>
    </row>
    <row r="11" spans="1:50" s="171" customFormat="1" ht="37.15" customHeight="1">
      <c r="C11" s="344" t="s">
        <v>198</v>
      </c>
      <c r="D11" s="579">
        <f>U107</f>
        <v>0</v>
      </c>
      <c r="E11" s="506"/>
      <c r="F11" s="506"/>
      <c r="G11" s="506"/>
      <c r="H11" s="177"/>
    </row>
    <row r="12" spans="1:50" s="171" customFormat="1" ht="13.15">
      <c r="H12" s="177"/>
    </row>
    <row r="13" spans="1:50" s="171" customFormat="1" ht="13.9">
      <c r="C13" s="302"/>
      <c r="H13" s="177"/>
    </row>
    <row r="14" spans="1:50" s="172" customFormat="1" ht="13.15">
      <c r="H14" s="179"/>
    </row>
    <row r="15" spans="1:50" s="173" customFormat="1" ht="36.75" customHeight="1">
      <c r="A15" s="180" t="s">
        <v>0</v>
      </c>
      <c r="B15" s="181"/>
      <c r="C15" s="181"/>
      <c r="D15" s="181"/>
      <c r="E15" s="181"/>
      <c r="F15" s="181"/>
      <c r="G15" s="181"/>
      <c r="H15" s="327"/>
      <c r="I15" s="181"/>
      <c r="J15" s="182"/>
      <c r="K15" s="586"/>
      <c r="L15" s="587"/>
      <c r="M15" s="182"/>
      <c r="N15" s="590" t="s">
        <v>28</v>
      </c>
      <c r="O15" s="591"/>
      <c r="P15" s="591"/>
      <c r="Q15" s="591"/>
      <c r="R15" s="592"/>
      <c r="S15" s="592"/>
      <c r="T15" s="592"/>
      <c r="U15" s="587"/>
      <c r="V15" s="351"/>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2"/>
    </row>
    <row r="16" spans="1:50" s="174" customFormat="1" ht="12.75" customHeight="1">
      <c r="A16" s="499" t="s">
        <v>71</v>
      </c>
      <c r="B16" s="500"/>
      <c r="C16" s="500"/>
      <c r="D16" s="183"/>
      <c r="E16" s="184"/>
      <c r="F16" s="184"/>
      <c r="G16" s="184"/>
      <c r="H16" s="339"/>
      <c r="I16" s="503" t="s">
        <v>72</v>
      </c>
      <c r="J16" s="172"/>
      <c r="K16" s="588" t="s">
        <v>199</v>
      </c>
      <c r="L16" s="588" t="s">
        <v>200</v>
      </c>
      <c r="M16" s="172"/>
      <c r="N16" s="593" t="s">
        <v>71</v>
      </c>
      <c r="O16" s="594"/>
      <c r="P16" s="594"/>
      <c r="Q16" s="595" t="s">
        <v>1</v>
      </c>
      <c r="R16" s="595" t="s">
        <v>2</v>
      </c>
      <c r="S16" s="595" t="s">
        <v>169</v>
      </c>
      <c r="T16" s="580" t="s">
        <v>4</v>
      </c>
      <c r="U16" s="582" t="s">
        <v>74</v>
      </c>
      <c r="V16" s="584" t="s">
        <v>201</v>
      </c>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row>
    <row r="17" spans="1:50" s="175" customFormat="1" ht="79.150000000000006" customHeight="1">
      <c r="A17" s="501"/>
      <c r="B17" s="502"/>
      <c r="C17" s="502"/>
      <c r="D17" s="185" t="s">
        <v>1</v>
      </c>
      <c r="E17" s="186" t="s">
        <v>2</v>
      </c>
      <c r="F17" s="186" t="s">
        <v>73</v>
      </c>
      <c r="G17" s="186" t="s">
        <v>4</v>
      </c>
      <c r="H17" s="338" t="s">
        <v>74</v>
      </c>
      <c r="I17" s="504"/>
      <c r="J17" s="187"/>
      <c r="K17" s="589"/>
      <c r="L17" s="589"/>
      <c r="M17" s="187"/>
      <c r="N17" s="552"/>
      <c r="O17" s="423"/>
      <c r="P17" s="423"/>
      <c r="Q17" s="596"/>
      <c r="R17" s="596"/>
      <c r="S17" s="596"/>
      <c r="T17" s="581"/>
      <c r="U17" s="583"/>
      <c r="V17" s="585"/>
      <c r="W17" s="187"/>
      <c r="X17" s="187"/>
      <c r="Y17" s="187"/>
      <c r="Z17" s="187"/>
      <c r="AA17" s="187"/>
      <c r="AB17" s="187"/>
      <c r="AC17" s="187"/>
      <c r="AD17" s="187"/>
      <c r="AE17" s="187"/>
      <c r="AF17" s="187"/>
      <c r="AG17" s="187"/>
      <c r="AH17" s="187"/>
      <c r="AI17" s="187"/>
      <c r="AJ17" s="187"/>
      <c r="AK17" s="187"/>
      <c r="AL17" s="187"/>
      <c r="AM17" s="187"/>
      <c r="AN17" s="187"/>
      <c r="AO17" s="187"/>
      <c r="AP17" s="187"/>
      <c r="AQ17" s="187"/>
      <c r="AR17" s="187"/>
      <c r="AS17" s="187"/>
      <c r="AT17" s="187"/>
      <c r="AU17" s="187"/>
      <c r="AV17" s="187"/>
      <c r="AW17" s="187"/>
      <c r="AX17" s="187"/>
    </row>
    <row r="18" spans="1:50" s="174" customFormat="1" ht="13.15">
      <c r="A18" s="188"/>
      <c r="B18" s="189"/>
      <c r="C18" s="189"/>
      <c r="D18" s="190"/>
      <c r="H18" s="293"/>
      <c r="I18" s="191"/>
      <c r="J18" s="172"/>
      <c r="K18" s="293"/>
      <c r="L18" s="293"/>
      <c r="M18" s="172"/>
      <c r="N18" s="188"/>
      <c r="O18" s="189"/>
      <c r="P18" s="189"/>
      <c r="Q18" s="190"/>
      <c r="U18" s="293"/>
      <c r="V18" s="293"/>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c r="AX18" s="172"/>
    </row>
    <row r="19" spans="1:50" s="174" customFormat="1" ht="13.15">
      <c r="A19" s="192"/>
      <c r="D19" s="190"/>
      <c r="H19" s="293"/>
      <c r="I19" s="193"/>
      <c r="J19" s="172"/>
      <c r="K19" s="293"/>
      <c r="L19" s="293"/>
      <c r="M19" s="172"/>
      <c r="N19" s="192"/>
      <c r="Q19" s="190"/>
      <c r="U19" s="293"/>
      <c r="V19" s="293"/>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row>
    <row r="20" spans="1:50" s="174" customFormat="1" ht="13.15">
      <c r="A20" s="194">
        <v>1</v>
      </c>
      <c r="B20" s="195" t="s">
        <v>6</v>
      </c>
      <c r="C20" s="195"/>
      <c r="D20" s="196"/>
      <c r="E20" s="195"/>
      <c r="F20" s="195"/>
      <c r="G20" s="195"/>
      <c r="H20" s="294"/>
      <c r="I20" s="197" t="s">
        <v>6</v>
      </c>
      <c r="J20" s="172"/>
      <c r="K20" s="294"/>
      <c r="L20" s="294"/>
      <c r="M20" s="172"/>
      <c r="N20" s="194">
        <v>1</v>
      </c>
      <c r="O20" s="195" t="s">
        <v>6</v>
      </c>
      <c r="P20" s="195"/>
      <c r="Q20" s="196"/>
      <c r="R20" s="195"/>
      <c r="S20" s="195"/>
      <c r="T20" s="195"/>
      <c r="U20" s="294"/>
      <c r="V20" s="294"/>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c r="AX20" s="172"/>
    </row>
    <row r="21" spans="1:50" s="174" customFormat="1" ht="15.6" customHeight="1">
      <c r="A21" s="192"/>
      <c r="B21" s="543" t="s">
        <v>139</v>
      </c>
      <c r="C21" s="544"/>
      <c r="D21" s="192"/>
      <c r="E21" s="199"/>
      <c r="F21" s="169"/>
      <c r="H21" s="293">
        <f>G21*E21*D21*F21</f>
        <v>0</v>
      </c>
      <c r="I21" s="200"/>
      <c r="J21" s="172"/>
      <c r="K21" s="293"/>
      <c r="L21" s="293">
        <f>H21-K21</f>
        <v>0</v>
      </c>
      <c r="M21" s="172"/>
      <c r="N21" s="192"/>
      <c r="O21" s="543" t="s">
        <v>139</v>
      </c>
      <c r="P21" s="544"/>
      <c r="Q21" s="192"/>
      <c r="R21" s="199"/>
      <c r="S21" s="169"/>
      <c r="U21" s="293">
        <f>T21*R21*Q21*S21</f>
        <v>0</v>
      </c>
      <c r="V21" s="293"/>
      <c r="W21" s="172"/>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c r="AX21" s="172"/>
    </row>
    <row r="22" spans="1:50" s="174" customFormat="1" ht="15.6" customHeight="1">
      <c r="A22" s="192"/>
      <c r="B22" s="543" t="s">
        <v>140</v>
      </c>
      <c r="C22" s="544"/>
      <c r="D22" s="192"/>
      <c r="E22" s="199"/>
      <c r="F22" s="169"/>
      <c r="H22" s="293">
        <f>D22*E22*F22*G22</f>
        <v>0</v>
      </c>
      <c r="I22" s="200"/>
      <c r="J22" s="172"/>
      <c r="K22" s="293"/>
      <c r="L22" s="293">
        <f>H22-K22</f>
        <v>0</v>
      </c>
      <c r="M22" s="172"/>
      <c r="N22" s="192"/>
      <c r="O22" s="543" t="s">
        <v>140</v>
      </c>
      <c r="P22" s="544"/>
      <c r="Q22" s="192"/>
      <c r="R22" s="199"/>
      <c r="S22" s="169"/>
      <c r="U22" s="293">
        <f>Q22*R22*S22*T22</f>
        <v>0</v>
      </c>
      <c r="V22" s="293"/>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row>
    <row r="23" spans="1:50" s="174" customFormat="1" ht="15.6" customHeight="1">
      <c r="A23" s="192"/>
      <c r="B23" s="543" t="s">
        <v>141</v>
      </c>
      <c r="C23" s="544"/>
      <c r="D23" s="192"/>
      <c r="E23" s="199"/>
      <c r="F23" s="169"/>
      <c r="H23" s="293">
        <f>D23*E23*F23*G23</f>
        <v>0</v>
      </c>
      <c r="I23" s="200"/>
      <c r="J23" s="172"/>
      <c r="K23" s="293"/>
      <c r="L23" s="293">
        <f t="shared" ref="L23:L24" si="0">H23-K23</f>
        <v>0</v>
      </c>
      <c r="M23" s="172"/>
      <c r="N23" s="192"/>
      <c r="O23" s="543" t="s">
        <v>141</v>
      </c>
      <c r="P23" s="544"/>
      <c r="Q23" s="192"/>
      <c r="R23" s="199"/>
      <c r="S23" s="169"/>
      <c r="U23" s="293">
        <f>Q23*R23*S23*T23</f>
        <v>0</v>
      </c>
      <c r="V23" s="293"/>
      <c r="W23" s="172"/>
      <c r="X23" s="172"/>
      <c r="Y23" s="172"/>
      <c r="Z23" s="172"/>
      <c r="AA23" s="172"/>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row>
    <row r="24" spans="1:50" s="174" customFormat="1" ht="15.6" customHeight="1">
      <c r="A24" s="192"/>
      <c r="B24" s="543" t="s">
        <v>142</v>
      </c>
      <c r="C24" s="544"/>
      <c r="D24" s="192"/>
      <c r="E24" s="199"/>
      <c r="F24" s="169"/>
      <c r="H24" s="293">
        <f>D24*E24*F24*G24</f>
        <v>0</v>
      </c>
      <c r="I24" s="200"/>
      <c r="J24" s="172"/>
      <c r="K24" s="293"/>
      <c r="L24" s="293">
        <f t="shared" si="0"/>
        <v>0</v>
      </c>
      <c r="M24" s="172"/>
      <c r="N24" s="192"/>
      <c r="O24" s="543" t="s">
        <v>142</v>
      </c>
      <c r="P24" s="544"/>
      <c r="Q24" s="192"/>
      <c r="R24" s="199"/>
      <c r="S24" s="169"/>
      <c r="U24" s="293">
        <f>Q24*R24*S24*T24</f>
        <v>0</v>
      </c>
      <c r="V24" s="293"/>
      <c r="W24" s="172"/>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c r="AX24" s="172"/>
    </row>
    <row r="25" spans="1:50" s="174" customFormat="1" ht="13.15">
      <c r="A25" s="192"/>
      <c r="B25" s="198"/>
      <c r="D25" s="192"/>
      <c r="E25" s="199"/>
      <c r="F25" s="169"/>
      <c r="H25" s="295"/>
      <c r="I25" s="200"/>
      <c r="J25" s="172"/>
      <c r="K25" s="295"/>
      <c r="L25" s="295"/>
      <c r="M25" s="172"/>
      <c r="N25" s="192"/>
      <c r="O25" s="198"/>
      <c r="Q25" s="192"/>
      <c r="R25" s="199"/>
      <c r="S25" s="169"/>
      <c r="U25" s="295"/>
      <c r="V25" s="295"/>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row>
    <row r="26" spans="1:50" s="174" customFormat="1" ht="13.15">
      <c r="A26" s="192"/>
      <c r="B26" s="198"/>
      <c r="D26" s="192"/>
      <c r="E26" s="199"/>
      <c r="F26" s="169"/>
      <c r="H26" s="293"/>
      <c r="I26" s="200"/>
      <c r="J26" s="172"/>
      <c r="K26" s="293"/>
      <c r="L26" s="293"/>
      <c r="M26" s="172"/>
      <c r="N26" s="192"/>
      <c r="O26" s="198"/>
      <c r="Q26" s="192"/>
      <c r="R26" s="199"/>
      <c r="S26" s="169"/>
      <c r="U26" s="293"/>
      <c r="V26" s="293"/>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row>
    <row r="27" spans="1:50" s="174" customFormat="1" ht="13.15">
      <c r="A27" s="201"/>
      <c r="B27" s="202"/>
      <c r="D27" s="190"/>
      <c r="E27" s="199"/>
      <c r="F27" s="169"/>
      <c r="H27" s="293"/>
      <c r="I27" s="200"/>
      <c r="J27" s="172"/>
      <c r="K27" s="293"/>
      <c r="L27" s="293"/>
      <c r="M27" s="172"/>
      <c r="N27" s="201"/>
      <c r="O27" s="202"/>
      <c r="Q27" s="190"/>
      <c r="R27" s="199"/>
      <c r="S27" s="169"/>
      <c r="U27" s="293"/>
      <c r="V27" s="293"/>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row>
    <row r="28" spans="1:50" s="174" customFormat="1" ht="13.15">
      <c r="A28" s="203"/>
      <c r="B28" s="204" t="s">
        <v>11</v>
      </c>
      <c r="C28" s="205"/>
      <c r="D28" s="475"/>
      <c r="E28" s="476"/>
      <c r="F28" s="205"/>
      <c r="G28" s="205"/>
      <c r="H28" s="296">
        <f>SUM(H21:H27)</f>
        <v>0</v>
      </c>
      <c r="I28" s="207"/>
      <c r="J28" s="172"/>
      <c r="K28" s="296">
        <f>SUM(K21:K27)</f>
        <v>0</v>
      </c>
      <c r="L28" s="296">
        <f>SUM(L21:L27)</f>
        <v>0</v>
      </c>
      <c r="M28" s="172"/>
      <c r="N28" s="203"/>
      <c r="O28" s="204" t="s">
        <v>11</v>
      </c>
      <c r="P28" s="205"/>
      <c r="Q28" s="475"/>
      <c r="R28" s="476"/>
      <c r="S28" s="205"/>
      <c r="T28" s="205"/>
      <c r="U28" s="296">
        <f>SUM(U21:U27)</f>
        <v>0</v>
      </c>
      <c r="V28" s="296"/>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row>
    <row r="29" spans="1:50" s="174" customFormat="1" ht="13.15">
      <c r="A29" s="201"/>
      <c r="B29" s="202"/>
      <c r="D29" s="208"/>
      <c r="E29" s="189"/>
      <c r="H29" s="293"/>
      <c r="I29" s="193"/>
      <c r="J29" s="172"/>
      <c r="K29" s="293"/>
      <c r="L29" s="293"/>
      <c r="M29" s="172"/>
      <c r="N29" s="201"/>
      <c r="O29" s="202"/>
      <c r="Q29" s="208"/>
      <c r="R29" s="189"/>
      <c r="U29" s="293"/>
      <c r="V29" s="293"/>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row>
    <row r="30" spans="1:50" s="174" customFormat="1" ht="13.15">
      <c r="A30" s="192"/>
      <c r="B30" s="198"/>
      <c r="C30" s="198"/>
      <c r="D30" s="209"/>
      <c r="E30" s="198"/>
      <c r="H30" s="293"/>
      <c r="I30" s="200"/>
      <c r="J30" s="172"/>
      <c r="K30" s="293"/>
      <c r="L30" s="293"/>
      <c r="M30" s="172"/>
      <c r="N30" s="192"/>
      <c r="O30" s="198"/>
      <c r="P30" s="198"/>
      <c r="Q30" s="209"/>
      <c r="R30" s="198"/>
      <c r="U30" s="293"/>
      <c r="V30" s="293"/>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2"/>
      <c r="AX30" s="172"/>
    </row>
    <row r="31" spans="1:50" s="173" customFormat="1" ht="33.6" customHeight="1">
      <c r="A31" s="210">
        <v>2</v>
      </c>
      <c r="B31" s="211" t="s">
        <v>12</v>
      </c>
      <c r="C31" s="211"/>
      <c r="D31" s="479" t="s">
        <v>13</v>
      </c>
      <c r="E31" s="480"/>
      <c r="F31" s="212" t="s">
        <v>14</v>
      </c>
      <c r="G31" s="213" t="s">
        <v>15</v>
      </c>
      <c r="H31" s="297" t="s">
        <v>5</v>
      </c>
      <c r="I31" s="214" t="s">
        <v>12</v>
      </c>
      <c r="J31" s="182"/>
      <c r="K31" s="297"/>
      <c r="L31" s="297"/>
      <c r="M31" s="182"/>
      <c r="N31" s="210">
        <v>2</v>
      </c>
      <c r="O31" s="211" t="s">
        <v>12</v>
      </c>
      <c r="P31" s="211"/>
      <c r="Q31" s="479" t="s">
        <v>13</v>
      </c>
      <c r="R31" s="480"/>
      <c r="S31" s="212" t="s">
        <v>14</v>
      </c>
      <c r="T31" s="213" t="s">
        <v>15</v>
      </c>
      <c r="U31" s="297" t="s">
        <v>5</v>
      </c>
      <c r="V31" s="297"/>
      <c r="W31" s="182"/>
      <c r="X31" s="182"/>
      <c r="Y31" s="182"/>
      <c r="Z31" s="182"/>
      <c r="AA31" s="182"/>
      <c r="AB31" s="182"/>
      <c r="AC31" s="182"/>
      <c r="AD31" s="182"/>
      <c r="AE31" s="182"/>
      <c r="AF31" s="182"/>
      <c r="AG31" s="182"/>
      <c r="AH31" s="182"/>
      <c r="AI31" s="182"/>
      <c r="AJ31" s="182"/>
      <c r="AK31" s="182"/>
      <c r="AL31" s="182"/>
      <c r="AM31" s="182"/>
      <c r="AN31" s="182"/>
      <c r="AO31" s="182"/>
      <c r="AP31" s="182"/>
      <c r="AQ31" s="182"/>
      <c r="AR31" s="182"/>
      <c r="AS31" s="182"/>
      <c r="AT31" s="182"/>
      <c r="AU31" s="182"/>
      <c r="AV31" s="182"/>
      <c r="AW31" s="182"/>
      <c r="AX31" s="182"/>
    </row>
    <row r="32" spans="1:50" s="174" customFormat="1" ht="13.15">
      <c r="A32" s="192"/>
      <c r="B32" s="198"/>
      <c r="C32" s="198"/>
      <c r="D32" s="473"/>
      <c r="E32" s="474"/>
      <c r="H32" s="293"/>
      <c r="I32" s="200"/>
      <c r="J32" s="172"/>
      <c r="K32" s="293"/>
      <c r="L32" s="293"/>
      <c r="M32" s="172"/>
      <c r="N32" s="192"/>
      <c r="O32" s="198"/>
      <c r="P32" s="198"/>
      <c r="Q32" s="473"/>
      <c r="R32" s="474"/>
      <c r="U32" s="293"/>
      <c r="V32" s="293"/>
      <c r="W32" s="172"/>
      <c r="X32" s="172"/>
      <c r="Y32" s="172"/>
      <c r="Z32" s="172"/>
      <c r="AA32" s="172"/>
      <c r="AB32" s="172"/>
      <c r="AC32" s="172"/>
      <c r="AD32" s="172"/>
      <c r="AE32" s="172"/>
      <c r="AF32" s="172"/>
      <c r="AG32" s="172"/>
      <c r="AH32" s="172"/>
      <c r="AI32" s="172"/>
      <c r="AJ32" s="172"/>
      <c r="AK32" s="172"/>
      <c r="AL32" s="172"/>
      <c r="AM32" s="172"/>
      <c r="AN32" s="172"/>
      <c r="AO32" s="172"/>
      <c r="AP32" s="172"/>
      <c r="AQ32" s="172"/>
      <c r="AR32" s="172"/>
      <c r="AS32" s="172"/>
      <c r="AT32" s="172"/>
      <c r="AU32" s="172"/>
      <c r="AV32" s="172"/>
      <c r="AW32" s="172"/>
      <c r="AX32" s="172"/>
    </row>
    <row r="33" spans="1:50" s="174" customFormat="1" ht="15.6" customHeight="1">
      <c r="A33" s="192"/>
      <c r="B33" s="539" t="s">
        <v>143</v>
      </c>
      <c r="C33" s="540"/>
      <c r="D33" s="473"/>
      <c r="E33" s="474"/>
      <c r="H33" s="293"/>
      <c r="I33" s="200"/>
      <c r="J33" s="172"/>
      <c r="K33" s="293"/>
      <c r="L33" s="293"/>
      <c r="M33" s="172"/>
      <c r="N33" s="192"/>
      <c r="O33" s="539" t="s">
        <v>143</v>
      </c>
      <c r="P33" s="540"/>
      <c r="Q33" s="473"/>
      <c r="R33" s="474"/>
      <c r="U33" s="293"/>
      <c r="V33" s="293"/>
      <c r="W33" s="172"/>
      <c r="X33" s="172"/>
      <c r="Y33" s="172"/>
      <c r="Z33" s="172"/>
      <c r="AA33" s="172"/>
      <c r="AB33" s="172"/>
      <c r="AC33" s="172"/>
      <c r="AD33" s="172"/>
      <c r="AE33" s="172"/>
      <c r="AF33" s="172"/>
      <c r="AG33" s="172"/>
      <c r="AH33" s="172"/>
      <c r="AI33" s="172"/>
      <c r="AJ33" s="172"/>
      <c r="AK33" s="172"/>
      <c r="AL33" s="172"/>
      <c r="AM33" s="172"/>
      <c r="AN33" s="172"/>
      <c r="AO33" s="172"/>
      <c r="AP33" s="172"/>
      <c r="AQ33" s="172"/>
      <c r="AR33" s="172"/>
      <c r="AS33" s="172"/>
      <c r="AT33" s="172"/>
      <c r="AU33" s="172"/>
      <c r="AV33" s="172"/>
      <c r="AW33" s="172"/>
      <c r="AX33" s="172"/>
    </row>
    <row r="34" spans="1:50" s="174" customFormat="1" ht="15.6" customHeight="1">
      <c r="A34" s="192"/>
      <c r="B34" s="533" t="s">
        <v>144</v>
      </c>
      <c r="C34" s="534"/>
      <c r="D34" s="473"/>
      <c r="E34" s="474"/>
      <c r="H34" s="293">
        <f t="shared" ref="H34:H37" si="1">F34*G34</f>
        <v>0</v>
      </c>
      <c r="I34" s="200"/>
      <c r="J34" s="172"/>
      <c r="K34" s="293"/>
      <c r="L34" s="293">
        <f t="shared" ref="L34:L37" si="2">H34-K34</f>
        <v>0</v>
      </c>
      <c r="M34" s="172"/>
      <c r="N34" s="192"/>
      <c r="O34" s="533" t="s">
        <v>144</v>
      </c>
      <c r="P34" s="534"/>
      <c r="Q34" s="473"/>
      <c r="R34" s="474"/>
      <c r="U34" s="293">
        <f t="shared" ref="U34:U37" si="3">S34*T34</f>
        <v>0</v>
      </c>
      <c r="V34" s="293"/>
      <c r="W34" s="172"/>
      <c r="X34" s="172"/>
      <c r="Y34" s="172"/>
      <c r="Z34" s="172"/>
      <c r="AA34" s="172"/>
      <c r="AB34" s="172"/>
      <c r="AC34" s="172"/>
      <c r="AD34" s="172"/>
      <c r="AE34" s="172"/>
      <c r="AF34" s="172"/>
      <c r="AG34" s="172"/>
      <c r="AH34" s="172"/>
      <c r="AI34" s="172"/>
      <c r="AJ34" s="172"/>
      <c r="AK34" s="172"/>
      <c r="AL34" s="172"/>
      <c r="AM34" s="172"/>
      <c r="AN34" s="172"/>
      <c r="AO34" s="172"/>
      <c r="AP34" s="172"/>
      <c r="AQ34" s="172"/>
      <c r="AR34" s="172"/>
      <c r="AS34" s="172"/>
      <c r="AT34" s="172"/>
      <c r="AU34" s="172"/>
      <c r="AV34" s="172"/>
      <c r="AW34" s="172"/>
      <c r="AX34" s="172"/>
    </row>
    <row r="35" spans="1:50" s="174" customFormat="1" ht="15.6" customHeight="1">
      <c r="A35" s="192"/>
      <c r="B35" s="533" t="s">
        <v>145</v>
      </c>
      <c r="C35" s="534"/>
      <c r="D35" s="473"/>
      <c r="E35" s="474"/>
      <c r="H35" s="293">
        <f t="shared" si="1"/>
        <v>0</v>
      </c>
      <c r="I35" s="200"/>
      <c r="J35" s="172"/>
      <c r="K35" s="293"/>
      <c r="L35" s="293">
        <f t="shared" si="2"/>
        <v>0</v>
      </c>
      <c r="M35" s="172"/>
      <c r="N35" s="192"/>
      <c r="O35" s="533" t="s">
        <v>145</v>
      </c>
      <c r="P35" s="534"/>
      <c r="Q35" s="473"/>
      <c r="R35" s="474"/>
      <c r="U35" s="293">
        <f t="shared" si="3"/>
        <v>0</v>
      </c>
      <c r="V35" s="293"/>
      <c r="W35" s="172"/>
      <c r="X35" s="172"/>
      <c r="Y35" s="172"/>
      <c r="Z35" s="172"/>
      <c r="AA35" s="172"/>
      <c r="AB35" s="172"/>
      <c r="AC35" s="172"/>
      <c r="AD35" s="172"/>
      <c r="AE35" s="172"/>
      <c r="AF35" s="172"/>
      <c r="AG35" s="172"/>
      <c r="AH35" s="172"/>
      <c r="AI35" s="172"/>
      <c r="AJ35" s="172"/>
      <c r="AK35" s="172"/>
      <c r="AL35" s="172"/>
      <c r="AM35" s="172"/>
      <c r="AN35" s="172"/>
      <c r="AO35" s="172"/>
      <c r="AP35" s="172"/>
      <c r="AQ35" s="172"/>
      <c r="AR35" s="172"/>
      <c r="AS35" s="172"/>
      <c r="AT35" s="172"/>
      <c r="AU35" s="172"/>
      <c r="AV35" s="172"/>
      <c r="AW35" s="172"/>
      <c r="AX35" s="172"/>
    </row>
    <row r="36" spans="1:50" s="174" customFormat="1" ht="15.6" customHeight="1">
      <c r="A36" s="192"/>
      <c r="B36" s="533" t="s">
        <v>146</v>
      </c>
      <c r="C36" s="534"/>
      <c r="D36" s="473"/>
      <c r="E36" s="474"/>
      <c r="H36" s="293">
        <f t="shared" si="1"/>
        <v>0</v>
      </c>
      <c r="I36" s="200"/>
      <c r="J36" s="172"/>
      <c r="K36" s="293"/>
      <c r="L36" s="293">
        <f t="shared" si="2"/>
        <v>0</v>
      </c>
      <c r="M36" s="172"/>
      <c r="N36" s="192"/>
      <c r="O36" s="533" t="s">
        <v>146</v>
      </c>
      <c r="P36" s="534"/>
      <c r="Q36" s="473"/>
      <c r="R36" s="474"/>
      <c r="U36" s="293">
        <f t="shared" si="3"/>
        <v>0</v>
      </c>
      <c r="V36" s="293"/>
      <c r="W36" s="172"/>
      <c r="X36" s="172"/>
      <c r="Y36" s="172"/>
      <c r="Z36" s="172"/>
      <c r="AA36" s="172"/>
      <c r="AB36" s="172"/>
      <c r="AC36" s="172"/>
      <c r="AD36" s="172"/>
      <c r="AE36" s="172"/>
      <c r="AF36" s="172"/>
      <c r="AG36" s="172"/>
      <c r="AH36" s="172"/>
      <c r="AI36" s="172"/>
      <c r="AJ36" s="172"/>
      <c r="AK36" s="172"/>
      <c r="AL36" s="172"/>
      <c r="AM36" s="172"/>
      <c r="AN36" s="172"/>
      <c r="AO36" s="172"/>
      <c r="AP36" s="172"/>
      <c r="AQ36" s="172"/>
      <c r="AR36" s="172"/>
      <c r="AS36" s="172"/>
      <c r="AT36" s="172"/>
      <c r="AU36" s="172"/>
      <c r="AV36" s="172"/>
      <c r="AW36" s="172"/>
      <c r="AX36" s="172"/>
    </row>
    <row r="37" spans="1:50" s="174" customFormat="1" ht="15.6" customHeight="1">
      <c r="A37" s="192"/>
      <c r="B37" s="533" t="s">
        <v>147</v>
      </c>
      <c r="C37" s="534"/>
      <c r="D37" s="473"/>
      <c r="E37" s="474"/>
      <c r="H37" s="293">
        <f t="shared" si="1"/>
        <v>0</v>
      </c>
      <c r="I37" s="200"/>
      <c r="J37" s="172"/>
      <c r="K37" s="293"/>
      <c r="L37" s="293">
        <f t="shared" si="2"/>
        <v>0</v>
      </c>
      <c r="M37" s="172"/>
      <c r="N37" s="192"/>
      <c r="O37" s="533" t="s">
        <v>147</v>
      </c>
      <c r="P37" s="534"/>
      <c r="Q37" s="473"/>
      <c r="R37" s="474"/>
      <c r="U37" s="293">
        <f t="shared" si="3"/>
        <v>0</v>
      </c>
      <c r="V37" s="293"/>
      <c r="W37" s="172"/>
      <c r="X37" s="172"/>
      <c r="Y37" s="172"/>
      <c r="Z37" s="172"/>
      <c r="AA37" s="172"/>
      <c r="AB37" s="172"/>
      <c r="AC37" s="172"/>
      <c r="AD37" s="172"/>
      <c r="AE37" s="172"/>
      <c r="AF37" s="172"/>
      <c r="AG37" s="172"/>
      <c r="AH37" s="172"/>
      <c r="AI37" s="172"/>
      <c r="AJ37" s="172"/>
      <c r="AK37" s="172"/>
      <c r="AL37" s="172"/>
      <c r="AM37" s="172"/>
      <c r="AN37" s="172"/>
      <c r="AO37" s="172"/>
      <c r="AP37" s="172"/>
      <c r="AQ37" s="172"/>
      <c r="AR37" s="172"/>
      <c r="AS37" s="172"/>
      <c r="AT37" s="172"/>
      <c r="AU37" s="172"/>
      <c r="AV37" s="172"/>
      <c r="AW37" s="172"/>
      <c r="AX37" s="172"/>
    </row>
    <row r="38" spans="1:50" s="174" customFormat="1" ht="13.15">
      <c r="A38" s="192"/>
      <c r="B38" s="198"/>
      <c r="C38" s="198"/>
      <c r="D38" s="473"/>
      <c r="E38" s="474"/>
      <c r="H38" s="293"/>
      <c r="I38" s="200"/>
      <c r="J38" s="172"/>
      <c r="K38" s="293"/>
      <c r="L38" s="293"/>
      <c r="M38" s="172"/>
      <c r="N38" s="192"/>
      <c r="O38" s="198"/>
      <c r="P38" s="198"/>
      <c r="Q38" s="473"/>
      <c r="R38" s="474"/>
      <c r="U38" s="293"/>
      <c r="V38" s="293"/>
      <c r="W38" s="172"/>
      <c r="X38" s="172"/>
      <c r="Y38" s="172"/>
      <c r="Z38" s="172"/>
      <c r="AA38" s="172"/>
      <c r="AB38" s="172"/>
      <c r="AC38" s="172"/>
      <c r="AD38" s="172"/>
      <c r="AE38" s="172"/>
      <c r="AF38" s="172"/>
      <c r="AG38" s="172"/>
      <c r="AH38" s="172"/>
      <c r="AI38" s="172"/>
      <c r="AJ38" s="172"/>
      <c r="AK38" s="172"/>
      <c r="AL38" s="172"/>
      <c r="AM38" s="172"/>
      <c r="AN38" s="172"/>
      <c r="AO38" s="172"/>
      <c r="AP38" s="172"/>
      <c r="AQ38" s="172"/>
      <c r="AR38" s="172"/>
      <c r="AS38" s="172"/>
      <c r="AT38" s="172"/>
      <c r="AU38" s="172"/>
      <c r="AV38" s="172"/>
      <c r="AW38" s="172"/>
      <c r="AX38" s="172"/>
    </row>
    <row r="39" spans="1:50" s="174" customFormat="1" ht="13.15">
      <c r="A39" s="206"/>
      <c r="B39" s="215" t="s">
        <v>100</v>
      </c>
      <c r="C39" s="205"/>
      <c r="D39" s="491"/>
      <c r="E39" s="492"/>
      <c r="F39" s="205"/>
      <c r="G39" s="205"/>
      <c r="H39" s="298">
        <f>SUM(H34:H38)</f>
        <v>0</v>
      </c>
      <c r="I39" s="216"/>
      <c r="J39" s="172"/>
      <c r="K39" s="298">
        <f>SUM(K34:K38)</f>
        <v>0</v>
      </c>
      <c r="L39" s="298">
        <f>SUM(L34:L38)</f>
        <v>0</v>
      </c>
      <c r="M39" s="172"/>
      <c r="N39" s="206"/>
      <c r="O39" s="215" t="s">
        <v>100</v>
      </c>
      <c r="P39" s="205"/>
      <c r="Q39" s="491"/>
      <c r="R39" s="492"/>
      <c r="S39" s="205"/>
      <c r="T39" s="205"/>
      <c r="U39" s="298">
        <f>SUM(U34:U38)</f>
        <v>0</v>
      </c>
      <c r="V39" s="298"/>
      <c r="W39" s="172"/>
      <c r="X39" s="172"/>
      <c r="Y39" s="172"/>
      <c r="Z39" s="172"/>
      <c r="AA39" s="172"/>
      <c r="AB39" s="172"/>
      <c r="AC39" s="172"/>
      <c r="AD39" s="172"/>
      <c r="AE39" s="172"/>
      <c r="AF39" s="172"/>
      <c r="AG39" s="172"/>
      <c r="AH39" s="172"/>
      <c r="AI39" s="172"/>
      <c r="AJ39" s="172"/>
      <c r="AK39" s="172"/>
      <c r="AL39" s="172"/>
      <c r="AM39" s="172"/>
      <c r="AN39" s="172"/>
      <c r="AO39" s="172"/>
      <c r="AP39" s="172"/>
      <c r="AQ39" s="172"/>
      <c r="AR39" s="172"/>
      <c r="AS39" s="172"/>
      <c r="AT39" s="172"/>
      <c r="AU39" s="172"/>
      <c r="AV39" s="172"/>
      <c r="AW39" s="172"/>
      <c r="AX39" s="172"/>
    </row>
    <row r="40" spans="1:50" s="174" customFormat="1" ht="13.15">
      <c r="A40" s="192"/>
      <c r="D40" s="473"/>
      <c r="E40" s="474"/>
      <c r="H40" s="293"/>
      <c r="I40" s="200"/>
      <c r="J40" s="172"/>
      <c r="K40" s="293"/>
      <c r="L40" s="293"/>
      <c r="M40" s="172"/>
      <c r="N40" s="192"/>
      <c r="Q40" s="473"/>
      <c r="R40" s="474"/>
      <c r="U40" s="293"/>
      <c r="V40" s="293"/>
      <c r="W40" s="172"/>
      <c r="X40" s="172"/>
      <c r="Y40" s="172"/>
      <c r="Z40" s="172"/>
      <c r="AA40" s="172"/>
      <c r="AB40" s="172"/>
      <c r="AC40" s="172"/>
      <c r="AD40" s="172"/>
      <c r="AE40" s="172"/>
      <c r="AF40" s="172"/>
      <c r="AG40" s="172"/>
      <c r="AH40" s="172"/>
      <c r="AI40" s="172"/>
      <c r="AJ40" s="172"/>
      <c r="AK40" s="172"/>
      <c r="AL40" s="172"/>
      <c r="AM40" s="172"/>
      <c r="AN40" s="172"/>
      <c r="AO40" s="172"/>
      <c r="AP40" s="172"/>
      <c r="AQ40" s="172"/>
      <c r="AR40" s="172"/>
      <c r="AS40" s="172"/>
      <c r="AT40" s="172"/>
      <c r="AU40" s="172"/>
      <c r="AV40" s="172"/>
      <c r="AW40" s="172"/>
      <c r="AX40" s="172"/>
    </row>
    <row r="41" spans="1:50" s="174" customFormat="1" ht="15.6" customHeight="1">
      <c r="A41" s="192"/>
      <c r="B41" s="539" t="s">
        <v>148</v>
      </c>
      <c r="C41" s="540"/>
      <c r="D41" s="473"/>
      <c r="E41" s="474"/>
      <c r="H41" s="293">
        <f t="shared" ref="H41:H47" si="4">F41*G41</f>
        <v>0</v>
      </c>
      <c r="I41" s="200"/>
      <c r="J41" s="172"/>
      <c r="K41" s="293"/>
      <c r="L41" s="293">
        <f t="shared" ref="L41:L47" si="5">H41-K41</f>
        <v>0</v>
      </c>
      <c r="M41" s="172"/>
      <c r="N41" s="192"/>
      <c r="O41" s="539" t="s">
        <v>148</v>
      </c>
      <c r="P41" s="540"/>
      <c r="Q41" s="473"/>
      <c r="R41" s="474"/>
      <c r="U41" s="293">
        <f t="shared" ref="U41:U47" si="6">S41*T41</f>
        <v>0</v>
      </c>
      <c r="V41" s="293"/>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row>
    <row r="42" spans="1:50" s="174" customFormat="1" ht="15.6" customHeight="1">
      <c r="A42" s="192"/>
      <c r="B42" s="533" t="s">
        <v>149</v>
      </c>
      <c r="C42" s="534"/>
      <c r="D42" s="473"/>
      <c r="E42" s="474"/>
      <c r="H42" s="293">
        <f t="shared" si="4"/>
        <v>0</v>
      </c>
      <c r="I42" s="200"/>
      <c r="J42" s="172"/>
      <c r="K42" s="293"/>
      <c r="L42" s="293">
        <f t="shared" si="5"/>
        <v>0</v>
      </c>
      <c r="M42" s="172"/>
      <c r="N42" s="192"/>
      <c r="O42" s="533" t="s">
        <v>149</v>
      </c>
      <c r="P42" s="534"/>
      <c r="Q42" s="473"/>
      <c r="R42" s="474"/>
      <c r="U42" s="293">
        <f t="shared" si="6"/>
        <v>0</v>
      </c>
      <c r="V42" s="293"/>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row>
    <row r="43" spans="1:50" s="174" customFormat="1" ht="15.6" customHeight="1">
      <c r="A43" s="192"/>
      <c r="B43" s="533" t="s">
        <v>150</v>
      </c>
      <c r="C43" s="534"/>
      <c r="D43" s="473"/>
      <c r="E43" s="474"/>
      <c r="H43" s="293">
        <f t="shared" si="4"/>
        <v>0</v>
      </c>
      <c r="I43" s="200"/>
      <c r="J43" s="172"/>
      <c r="K43" s="293"/>
      <c r="L43" s="293">
        <f t="shared" si="5"/>
        <v>0</v>
      </c>
      <c r="M43" s="172"/>
      <c r="N43" s="192"/>
      <c r="O43" s="533" t="s">
        <v>150</v>
      </c>
      <c r="P43" s="534"/>
      <c r="Q43" s="473"/>
      <c r="R43" s="474"/>
      <c r="U43" s="293">
        <f t="shared" si="6"/>
        <v>0</v>
      </c>
      <c r="V43" s="293"/>
      <c r="W43" s="172"/>
      <c r="X43" s="172"/>
      <c r="Y43" s="172"/>
      <c r="Z43" s="172"/>
      <c r="AA43" s="172"/>
      <c r="AB43" s="172"/>
      <c r="AC43" s="172"/>
      <c r="AD43" s="172"/>
      <c r="AE43" s="172"/>
      <c r="AF43" s="172"/>
      <c r="AG43" s="172"/>
      <c r="AH43" s="172"/>
      <c r="AI43" s="172"/>
      <c r="AJ43" s="172"/>
      <c r="AK43" s="172"/>
      <c r="AL43" s="172"/>
      <c r="AM43" s="172"/>
      <c r="AN43" s="172"/>
      <c r="AO43" s="172"/>
      <c r="AP43" s="172"/>
      <c r="AQ43" s="172"/>
      <c r="AR43" s="172"/>
      <c r="AS43" s="172"/>
      <c r="AT43" s="172"/>
      <c r="AU43" s="172"/>
      <c r="AV43" s="172"/>
      <c r="AW43" s="172"/>
      <c r="AX43" s="172"/>
    </row>
    <row r="44" spans="1:50" s="174" customFormat="1" ht="15.6" customHeight="1">
      <c r="A44" s="192"/>
      <c r="B44" s="533" t="s">
        <v>151</v>
      </c>
      <c r="C44" s="534"/>
      <c r="D44" s="473"/>
      <c r="E44" s="474"/>
      <c r="H44" s="293">
        <f t="shared" si="4"/>
        <v>0</v>
      </c>
      <c r="I44" s="200"/>
      <c r="J44" s="172"/>
      <c r="K44" s="293"/>
      <c r="L44" s="293">
        <f t="shared" si="5"/>
        <v>0</v>
      </c>
      <c r="M44" s="172"/>
      <c r="N44" s="192"/>
      <c r="O44" s="533" t="s">
        <v>151</v>
      </c>
      <c r="P44" s="534"/>
      <c r="Q44" s="473"/>
      <c r="R44" s="474"/>
      <c r="U44" s="293">
        <f t="shared" si="6"/>
        <v>0</v>
      </c>
      <c r="V44" s="293"/>
      <c r="W44" s="172"/>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row>
    <row r="45" spans="1:50" s="174" customFormat="1" ht="15.6" customHeight="1">
      <c r="A45" s="192"/>
      <c r="B45" s="533" t="s">
        <v>152</v>
      </c>
      <c r="C45" s="534"/>
      <c r="D45" s="473"/>
      <c r="E45" s="474"/>
      <c r="H45" s="293">
        <f t="shared" si="4"/>
        <v>0</v>
      </c>
      <c r="I45" s="200"/>
      <c r="J45" s="172"/>
      <c r="K45" s="293"/>
      <c r="L45" s="293">
        <f t="shared" si="5"/>
        <v>0</v>
      </c>
      <c r="M45" s="172"/>
      <c r="N45" s="192"/>
      <c r="O45" s="533" t="s">
        <v>152</v>
      </c>
      <c r="P45" s="534"/>
      <c r="Q45" s="473"/>
      <c r="R45" s="474"/>
      <c r="U45" s="293">
        <f t="shared" si="6"/>
        <v>0</v>
      </c>
      <c r="V45" s="293"/>
      <c r="W45" s="172"/>
      <c r="X45" s="172"/>
      <c r="Y45" s="172"/>
      <c r="Z45" s="172"/>
      <c r="AA45" s="172"/>
      <c r="AB45" s="172"/>
      <c r="AC45" s="172"/>
      <c r="AD45" s="172"/>
      <c r="AE45" s="172"/>
      <c r="AF45" s="172"/>
      <c r="AG45" s="172"/>
      <c r="AH45" s="172"/>
      <c r="AI45" s="172"/>
      <c r="AJ45" s="172"/>
      <c r="AK45" s="172"/>
      <c r="AL45" s="172"/>
      <c r="AM45" s="172"/>
      <c r="AN45" s="172"/>
      <c r="AO45" s="172"/>
      <c r="AP45" s="172"/>
      <c r="AQ45" s="172"/>
      <c r="AR45" s="172"/>
      <c r="AS45" s="172"/>
      <c r="AT45" s="172"/>
      <c r="AU45" s="172"/>
      <c r="AV45" s="172"/>
      <c r="AW45" s="172"/>
      <c r="AX45" s="172"/>
    </row>
    <row r="46" spans="1:50" s="174" customFormat="1" ht="15.6" customHeight="1">
      <c r="A46" s="192"/>
      <c r="B46" s="533" t="s">
        <v>153</v>
      </c>
      <c r="C46" s="534"/>
      <c r="D46" s="473"/>
      <c r="E46" s="474"/>
      <c r="H46" s="293">
        <f t="shared" si="4"/>
        <v>0</v>
      </c>
      <c r="I46" s="200"/>
      <c r="J46" s="172"/>
      <c r="K46" s="293"/>
      <c r="L46" s="293">
        <f t="shared" si="5"/>
        <v>0</v>
      </c>
      <c r="M46" s="172"/>
      <c r="N46" s="192"/>
      <c r="O46" s="533" t="s">
        <v>153</v>
      </c>
      <c r="P46" s="534"/>
      <c r="Q46" s="473"/>
      <c r="R46" s="474"/>
      <c r="U46" s="293">
        <f t="shared" si="6"/>
        <v>0</v>
      </c>
      <c r="V46" s="293"/>
      <c r="W46" s="172"/>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72"/>
      <c r="AU46" s="172"/>
      <c r="AV46" s="172"/>
      <c r="AW46" s="172"/>
      <c r="AX46" s="172"/>
    </row>
    <row r="47" spans="1:50" s="174" customFormat="1" ht="15.6" customHeight="1">
      <c r="A47" s="192"/>
      <c r="B47" s="533" t="s">
        <v>154</v>
      </c>
      <c r="C47" s="534"/>
      <c r="D47" s="473"/>
      <c r="E47" s="474"/>
      <c r="H47" s="293">
        <f t="shared" si="4"/>
        <v>0</v>
      </c>
      <c r="I47" s="200"/>
      <c r="J47" s="172"/>
      <c r="K47" s="293"/>
      <c r="L47" s="293">
        <f t="shared" si="5"/>
        <v>0</v>
      </c>
      <c r="M47" s="172"/>
      <c r="N47" s="192"/>
      <c r="O47" s="533" t="s">
        <v>154</v>
      </c>
      <c r="P47" s="534"/>
      <c r="Q47" s="473"/>
      <c r="R47" s="474"/>
      <c r="U47" s="293">
        <f t="shared" si="6"/>
        <v>0</v>
      </c>
      <c r="V47" s="293"/>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row>
    <row r="48" spans="1:50" s="174" customFormat="1" ht="13.15">
      <c r="A48" s="192"/>
      <c r="B48" s="198"/>
      <c r="C48" s="198"/>
      <c r="D48" s="473"/>
      <c r="E48" s="474"/>
      <c r="H48" s="299"/>
      <c r="I48" s="200"/>
      <c r="J48" s="172"/>
      <c r="K48" s="299"/>
      <c r="L48" s="299"/>
      <c r="M48" s="172"/>
      <c r="N48" s="192"/>
      <c r="O48" s="198"/>
      <c r="P48" s="198"/>
      <c r="Q48" s="473"/>
      <c r="R48" s="474"/>
      <c r="U48" s="299"/>
      <c r="V48" s="299"/>
      <c r="W48" s="172"/>
      <c r="X48" s="172"/>
      <c r="Y48" s="172"/>
      <c r="Z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row>
    <row r="49" spans="1:50" s="174" customFormat="1" ht="13.15">
      <c r="A49" s="206"/>
      <c r="B49" s="215" t="s">
        <v>100</v>
      </c>
      <c r="C49" s="205"/>
      <c r="D49" s="491"/>
      <c r="E49" s="492"/>
      <c r="F49" s="205"/>
      <c r="G49" s="205"/>
      <c r="H49" s="298">
        <f>SUM(H41:H48)</f>
        <v>0</v>
      </c>
      <c r="I49" s="216"/>
      <c r="J49" s="172"/>
      <c r="K49" s="298">
        <f>SUM(K41:K48)</f>
        <v>0</v>
      </c>
      <c r="L49" s="298">
        <f>SUM(L41:L48)</f>
        <v>0</v>
      </c>
      <c r="M49" s="172"/>
      <c r="N49" s="206"/>
      <c r="O49" s="215" t="s">
        <v>100</v>
      </c>
      <c r="P49" s="205"/>
      <c r="Q49" s="491"/>
      <c r="R49" s="492"/>
      <c r="S49" s="205"/>
      <c r="T49" s="205"/>
      <c r="U49" s="298">
        <f>SUM(U41:U48)</f>
        <v>0</v>
      </c>
      <c r="V49" s="298"/>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row>
    <row r="50" spans="1:50" s="174" customFormat="1" ht="13.15">
      <c r="A50" s="192"/>
      <c r="B50" s="217"/>
      <c r="D50" s="545"/>
      <c r="E50" s="546"/>
      <c r="H50" s="293"/>
      <c r="I50" s="200"/>
      <c r="J50" s="172"/>
      <c r="K50" s="293"/>
      <c r="L50" s="293"/>
      <c r="M50" s="172"/>
      <c r="N50" s="192"/>
      <c r="O50" s="217"/>
      <c r="Q50" s="545"/>
      <c r="R50" s="546"/>
      <c r="U50" s="293"/>
      <c r="V50" s="293"/>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2"/>
      <c r="AX50" s="172"/>
    </row>
    <row r="51" spans="1:50" s="174" customFormat="1" ht="13.15">
      <c r="A51" s="192"/>
      <c r="B51" s="198"/>
      <c r="D51" s="495"/>
      <c r="E51" s="496"/>
      <c r="H51" s="293"/>
      <c r="I51" s="200"/>
      <c r="J51" s="172"/>
      <c r="K51" s="293"/>
      <c r="L51" s="293"/>
      <c r="M51" s="172"/>
      <c r="N51" s="192"/>
      <c r="O51" s="198"/>
      <c r="Q51" s="495"/>
      <c r="R51" s="496"/>
      <c r="U51" s="293"/>
      <c r="V51" s="293"/>
      <c r="W51" s="172"/>
      <c r="X51" s="172"/>
      <c r="Y51" s="172"/>
      <c r="Z51" s="172"/>
      <c r="AA51" s="172"/>
      <c r="AB51" s="172"/>
      <c r="AC51" s="172"/>
      <c r="AD51" s="172"/>
      <c r="AE51" s="172"/>
      <c r="AF51" s="172"/>
      <c r="AG51" s="172"/>
      <c r="AH51" s="172"/>
      <c r="AI51" s="172"/>
      <c r="AJ51" s="172"/>
      <c r="AK51" s="172"/>
      <c r="AL51" s="172"/>
      <c r="AM51" s="172"/>
      <c r="AN51" s="172"/>
      <c r="AO51" s="172"/>
      <c r="AP51" s="172"/>
      <c r="AQ51" s="172"/>
      <c r="AR51" s="172"/>
      <c r="AS51" s="172"/>
      <c r="AT51" s="172"/>
      <c r="AU51" s="172"/>
      <c r="AV51" s="172"/>
      <c r="AW51" s="172"/>
      <c r="AX51" s="172"/>
    </row>
    <row r="52" spans="1:50" s="174" customFormat="1" ht="13.15">
      <c r="A52" s="204"/>
      <c r="B52" s="204" t="s">
        <v>105</v>
      </c>
      <c r="C52" s="205"/>
      <c r="D52" s="475"/>
      <c r="E52" s="476"/>
      <c r="F52" s="205"/>
      <c r="G52" s="205"/>
      <c r="H52" s="296">
        <f>SUM(H39+H49)</f>
        <v>0</v>
      </c>
      <c r="I52" s="207"/>
      <c r="J52" s="172"/>
      <c r="K52" s="296">
        <f>SUM(K39+K49)</f>
        <v>0</v>
      </c>
      <c r="L52" s="296">
        <f>SUM(L39+L49)</f>
        <v>0</v>
      </c>
      <c r="M52" s="172"/>
      <c r="N52" s="204"/>
      <c r="O52" s="204" t="s">
        <v>105</v>
      </c>
      <c r="P52" s="205"/>
      <c r="Q52" s="475"/>
      <c r="R52" s="476"/>
      <c r="S52" s="205"/>
      <c r="T52" s="205"/>
      <c r="U52" s="296">
        <f>SUM(U39+U49)</f>
        <v>0</v>
      </c>
      <c r="V52" s="296"/>
      <c r="W52" s="172"/>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2"/>
      <c r="AX52" s="172"/>
    </row>
    <row r="53" spans="1:50" s="174" customFormat="1" ht="13.15">
      <c r="A53" s="192"/>
      <c r="B53" s="198"/>
      <c r="C53" s="198"/>
      <c r="D53" s="485"/>
      <c r="E53" s="486"/>
      <c r="H53" s="293"/>
      <c r="I53" s="193"/>
      <c r="J53" s="172"/>
      <c r="K53" s="293"/>
      <c r="L53" s="293"/>
      <c r="M53" s="172"/>
      <c r="N53" s="192"/>
      <c r="O53" s="198"/>
      <c r="P53" s="198"/>
      <c r="Q53" s="485"/>
      <c r="R53" s="486"/>
      <c r="U53" s="293"/>
      <c r="V53" s="293"/>
      <c r="W53" s="172"/>
      <c r="X53" s="172"/>
      <c r="Y53" s="172"/>
      <c r="Z53" s="172"/>
      <c r="AA53" s="172"/>
      <c r="AB53" s="172"/>
      <c r="AC53" s="172"/>
      <c r="AD53" s="172"/>
      <c r="AE53" s="172"/>
      <c r="AF53" s="172"/>
      <c r="AG53" s="172"/>
      <c r="AH53" s="172"/>
      <c r="AI53" s="172"/>
      <c r="AJ53" s="172"/>
      <c r="AK53" s="172"/>
      <c r="AL53" s="172"/>
      <c r="AM53" s="172"/>
      <c r="AN53" s="172"/>
      <c r="AO53" s="172"/>
      <c r="AP53" s="172"/>
      <c r="AQ53" s="172"/>
      <c r="AR53" s="172"/>
      <c r="AS53" s="172"/>
      <c r="AT53" s="172"/>
      <c r="AU53" s="172"/>
      <c r="AV53" s="172"/>
      <c r="AW53" s="172"/>
      <c r="AX53" s="172"/>
    </row>
    <row r="54" spans="1:50" s="174" customFormat="1" ht="26.45">
      <c r="A54" s="194">
        <v>3</v>
      </c>
      <c r="B54" s="195" t="s">
        <v>106</v>
      </c>
      <c r="C54" s="195"/>
      <c r="D54" s="479" t="s">
        <v>13</v>
      </c>
      <c r="E54" s="480"/>
      <c r="F54" s="212" t="s">
        <v>14</v>
      </c>
      <c r="G54" s="213" t="s">
        <v>15</v>
      </c>
      <c r="H54" s="297" t="s">
        <v>5</v>
      </c>
      <c r="I54" s="345" t="s">
        <v>155</v>
      </c>
      <c r="J54" s="172"/>
      <c r="K54" s="297"/>
      <c r="L54" s="297"/>
      <c r="M54" s="172"/>
      <c r="N54" s="194">
        <v>3</v>
      </c>
      <c r="O54" s="195" t="s">
        <v>106</v>
      </c>
      <c r="P54" s="195"/>
      <c r="Q54" s="479" t="s">
        <v>13</v>
      </c>
      <c r="R54" s="480"/>
      <c r="S54" s="212" t="s">
        <v>14</v>
      </c>
      <c r="T54" s="213" t="s">
        <v>15</v>
      </c>
      <c r="U54" s="297" t="s">
        <v>5</v>
      </c>
      <c r="V54" s="297"/>
      <c r="W54" s="172"/>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c r="AX54" s="172"/>
    </row>
    <row r="55" spans="1:50" s="174" customFormat="1" ht="13.15">
      <c r="A55" s="192"/>
      <c r="D55" s="473"/>
      <c r="E55" s="474"/>
      <c r="H55" s="293">
        <f t="shared" ref="H55:H59" si="7">F55*G55</f>
        <v>0</v>
      </c>
      <c r="I55" s="200"/>
      <c r="J55" s="172"/>
      <c r="K55" s="293"/>
      <c r="L55" s="293">
        <f t="shared" ref="L55:L59" si="8">H55-K55</f>
        <v>0</v>
      </c>
      <c r="M55" s="172"/>
      <c r="N55" s="192"/>
      <c r="Q55" s="473"/>
      <c r="R55" s="474"/>
      <c r="U55" s="293">
        <f t="shared" ref="U55:U59" si="9">S55*T55</f>
        <v>0</v>
      </c>
      <c r="V55" s="293"/>
      <c r="W55" s="172"/>
      <c r="X55" s="172"/>
      <c r="Y55" s="172"/>
      <c r="Z55" s="172"/>
      <c r="AA55" s="172"/>
      <c r="AB55" s="172"/>
      <c r="AC55" s="172"/>
      <c r="AD55" s="172"/>
      <c r="AE55" s="172"/>
      <c r="AF55" s="172"/>
      <c r="AG55" s="172"/>
      <c r="AH55" s="172"/>
      <c r="AI55" s="172"/>
      <c r="AJ55" s="172"/>
      <c r="AK55" s="172"/>
      <c r="AL55" s="172"/>
      <c r="AM55" s="172"/>
      <c r="AN55" s="172"/>
      <c r="AO55" s="172"/>
      <c r="AP55" s="172"/>
      <c r="AQ55" s="172"/>
      <c r="AR55" s="172"/>
      <c r="AS55" s="172"/>
      <c r="AT55" s="172"/>
      <c r="AU55" s="172"/>
      <c r="AV55" s="172"/>
      <c r="AW55" s="172"/>
      <c r="AX55" s="172"/>
    </row>
    <row r="56" spans="1:50" s="174" customFormat="1" ht="13.15">
      <c r="A56" s="192"/>
      <c r="B56" s="533">
        <v>3.1</v>
      </c>
      <c r="C56" s="534"/>
      <c r="D56" s="473"/>
      <c r="E56" s="474"/>
      <c r="H56" s="293">
        <f t="shared" si="7"/>
        <v>0</v>
      </c>
      <c r="I56" s="200"/>
      <c r="J56" s="172"/>
      <c r="K56" s="293"/>
      <c r="L56" s="293">
        <f t="shared" si="8"/>
        <v>0</v>
      </c>
      <c r="M56" s="172"/>
      <c r="N56" s="192"/>
      <c r="O56" s="533">
        <v>3.1</v>
      </c>
      <c r="P56" s="534"/>
      <c r="Q56" s="473"/>
      <c r="R56" s="474"/>
      <c r="U56" s="293">
        <f t="shared" si="9"/>
        <v>0</v>
      </c>
      <c r="V56" s="293"/>
      <c r="W56" s="172"/>
      <c r="X56" s="172"/>
      <c r="Y56" s="172"/>
      <c r="Z56" s="172"/>
      <c r="AA56" s="172"/>
      <c r="AB56" s="172"/>
      <c r="AC56" s="172"/>
      <c r="AD56" s="172"/>
      <c r="AE56" s="172"/>
      <c r="AF56" s="172"/>
      <c r="AG56" s="172"/>
      <c r="AH56" s="172"/>
      <c r="AI56" s="172"/>
      <c r="AJ56" s="172"/>
      <c r="AK56" s="172"/>
      <c r="AL56" s="172"/>
      <c r="AM56" s="172"/>
      <c r="AN56" s="172"/>
      <c r="AO56" s="172"/>
      <c r="AP56" s="172"/>
      <c r="AQ56" s="172"/>
      <c r="AR56" s="172"/>
      <c r="AS56" s="172"/>
      <c r="AT56" s="172"/>
      <c r="AU56" s="172"/>
      <c r="AV56" s="172"/>
      <c r="AW56" s="172"/>
      <c r="AX56" s="172"/>
    </row>
    <row r="57" spans="1:50" s="174" customFormat="1" ht="13.15">
      <c r="A57" s="192"/>
      <c r="B57" s="533">
        <v>3.2</v>
      </c>
      <c r="C57" s="534"/>
      <c r="D57" s="473"/>
      <c r="E57" s="474"/>
      <c r="H57" s="293">
        <f t="shared" si="7"/>
        <v>0</v>
      </c>
      <c r="I57" s="193"/>
      <c r="J57" s="172"/>
      <c r="K57" s="293"/>
      <c r="L57" s="293">
        <f t="shared" si="8"/>
        <v>0</v>
      </c>
      <c r="M57" s="172"/>
      <c r="N57" s="192"/>
      <c r="O57" s="533">
        <v>3.2</v>
      </c>
      <c r="P57" s="534"/>
      <c r="Q57" s="473"/>
      <c r="R57" s="474"/>
      <c r="U57" s="293">
        <f t="shared" si="9"/>
        <v>0</v>
      </c>
      <c r="V57" s="293"/>
      <c r="W57" s="172"/>
      <c r="X57" s="172"/>
      <c r="Y57" s="172"/>
      <c r="Z57" s="172"/>
      <c r="AA57" s="172"/>
      <c r="AB57" s="172"/>
      <c r="AC57" s="172"/>
      <c r="AD57" s="172"/>
      <c r="AE57" s="172"/>
      <c r="AF57" s="172"/>
      <c r="AG57" s="172"/>
      <c r="AH57" s="172"/>
      <c r="AI57" s="172"/>
      <c r="AJ57" s="172"/>
      <c r="AK57" s="172"/>
      <c r="AL57" s="172"/>
      <c r="AM57" s="172"/>
      <c r="AN57" s="172"/>
      <c r="AO57" s="172"/>
      <c r="AP57" s="172"/>
      <c r="AQ57" s="172"/>
      <c r="AR57" s="172"/>
      <c r="AS57" s="172"/>
      <c r="AT57" s="172"/>
      <c r="AU57" s="172"/>
      <c r="AV57" s="172"/>
      <c r="AW57" s="172"/>
      <c r="AX57" s="172"/>
    </row>
    <row r="58" spans="1:50" s="174" customFormat="1" ht="13.15">
      <c r="A58" s="192"/>
      <c r="B58" s="533">
        <v>3.3</v>
      </c>
      <c r="C58" s="534"/>
      <c r="D58" s="473"/>
      <c r="E58" s="474"/>
      <c r="H58" s="293">
        <f t="shared" si="7"/>
        <v>0</v>
      </c>
      <c r="I58" s="200"/>
      <c r="J58" s="172"/>
      <c r="K58" s="293"/>
      <c r="L58" s="293">
        <f t="shared" si="8"/>
        <v>0</v>
      </c>
      <c r="M58" s="172"/>
      <c r="N58" s="192"/>
      <c r="O58" s="533">
        <v>3.3</v>
      </c>
      <c r="P58" s="534"/>
      <c r="Q58" s="473"/>
      <c r="R58" s="474"/>
      <c r="U58" s="293">
        <f t="shared" si="9"/>
        <v>0</v>
      </c>
      <c r="V58" s="293"/>
      <c r="W58" s="172"/>
      <c r="X58" s="172"/>
      <c r="Y58" s="172"/>
      <c r="Z58" s="172"/>
      <c r="AA58" s="172"/>
      <c r="AB58" s="172"/>
      <c r="AC58" s="172"/>
      <c r="AD58" s="172"/>
      <c r="AE58" s="172"/>
      <c r="AF58" s="172"/>
      <c r="AG58" s="172"/>
      <c r="AH58" s="172"/>
      <c r="AI58" s="172"/>
      <c r="AJ58" s="172"/>
      <c r="AK58" s="172"/>
      <c r="AL58" s="172"/>
      <c r="AM58" s="172"/>
      <c r="AN58" s="172"/>
      <c r="AO58" s="172"/>
      <c r="AP58" s="172"/>
      <c r="AQ58" s="172"/>
      <c r="AR58" s="172"/>
      <c r="AS58" s="172"/>
      <c r="AT58" s="172"/>
      <c r="AU58" s="172"/>
      <c r="AV58" s="172"/>
      <c r="AW58" s="172"/>
      <c r="AX58" s="172"/>
    </row>
    <row r="59" spans="1:50" s="174" customFormat="1" ht="13.15">
      <c r="A59" s="192"/>
      <c r="B59" s="533">
        <v>3.4</v>
      </c>
      <c r="C59" s="534"/>
      <c r="D59" s="473"/>
      <c r="E59" s="474"/>
      <c r="H59" s="293">
        <f t="shared" si="7"/>
        <v>0</v>
      </c>
      <c r="I59" s="200"/>
      <c r="J59" s="172"/>
      <c r="K59" s="293"/>
      <c r="L59" s="293">
        <f t="shared" si="8"/>
        <v>0</v>
      </c>
      <c r="M59" s="172"/>
      <c r="N59" s="192"/>
      <c r="O59" s="533">
        <v>3.4</v>
      </c>
      <c r="P59" s="534"/>
      <c r="Q59" s="473"/>
      <c r="R59" s="474"/>
      <c r="U59" s="293">
        <f t="shared" si="9"/>
        <v>0</v>
      </c>
      <c r="V59" s="293"/>
      <c r="W59" s="172"/>
      <c r="X59" s="172"/>
      <c r="Y59" s="172"/>
      <c r="Z59" s="172"/>
      <c r="AA59" s="172"/>
      <c r="AB59" s="172"/>
      <c r="AC59" s="172"/>
      <c r="AD59" s="172"/>
      <c r="AE59" s="172"/>
      <c r="AF59" s="172"/>
      <c r="AG59" s="172"/>
      <c r="AH59" s="172"/>
      <c r="AI59" s="172"/>
      <c r="AJ59" s="172"/>
      <c r="AK59" s="172"/>
      <c r="AL59" s="172"/>
      <c r="AM59" s="172"/>
      <c r="AN59" s="172"/>
      <c r="AO59" s="172"/>
      <c r="AP59" s="172"/>
      <c r="AQ59" s="172"/>
      <c r="AR59" s="172"/>
      <c r="AS59" s="172"/>
      <c r="AT59" s="172"/>
      <c r="AU59" s="172"/>
      <c r="AV59" s="172"/>
      <c r="AW59" s="172"/>
      <c r="AX59" s="172"/>
    </row>
    <row r="60" spans="1:50" s="174" customFormat="1" ht="13.15">
      <c r="A60" s="192"/>
      <c r="B60" s="198"/>
      <c r="C60" s="198"/>
      <c r="D60" s="473"/>
      <c r="E60" s="474"/>
      <c r="H60" s="293"/>
      <c r="I60" s="200"/>
      <c r="J60" s="172"/>
      <c r="K60" s="293"/>
      <c r="L60" s="293"/>
      <c r="M60" s="172"/>
      <c r="N60" s="192"/>
      <c r="O60" s="198"/>
      <c r="P60" s="198"/>
      <c r="Q60" s="473"/>
      <c r="R60" s="474"/>
      <c r="U60" s="293"/>
      <c r="V60" s="293"/>
      <c r="W60" s="172"/>
      <c r="X60" s="172"/>
      <c r="Y60" s="172"/>
      <c r="Z60" s="172"/>
      <c r="AA60" s="172"/>
      <c r="AB60" s="172"/>
      <c r="AC60" s="172"/>
      <c r="AD60" s="172"/>
      <c r="AE60" s="172"/>
      <c r="AF60" s="172"/>
      <c r="AG60" s="172"/>
      <c r="AH60" s="172"/>
      <c r="AI60" s="172"/>
      <c r="AJ60" s="172"/>
      <c r="AK60" s="172"/>
      <c r="AL60" s="172"/>
      <c r="AM60" s="172"/>
      <c r="AN60" s="172"/>
      <c r="AO60" s="172"/>
      <c r="AP60" s="172"/>
      <c r="AQ60" s="172"/>
      <c r="AR60" s="172"/>
      <c r="AS60" s="172"/>
      <c r="AT60" s="172"/>
      <c r="AU60" s="172"/>
      <c r="AV60" s="172"/>
      <c r="AW60" s="172"/>
      <c r="AX60" s="172"/>
    </row>
    <row r="61" spans="1:50" s="174" customFormat="1" ht="13.15">
      <c r="A61" s="203"/>
      <c r="B61" s="204" t="s">
        <v>113</v>
      </c>
      <c r="C61" s="205"/>
      <c r="D61" s="475"/>
      <c r="E61" s="476"/>
      <c r="F61" s="205"/>
      <c r="G61" s="205"/>
      <c r="H61" s="296">
        <f>SUM(H55:H60)</f>
        <v>0</v>
      </c>
      <c r="I61" s="207"/>
      <c r="J61" s="172"/>
      <c r="K61" s="296">
        <f>SUM(K55:K60)</f>
        <v>0</v>
      </c>
      <c r="L61" s="296">
        <f>SUM(L55:L60)</f>
        <v>0</v>
      </c>
      <c r="M61" s="172"/>
      <c r="N61" s="203"/>
      <c r="O61" s="204" t="s">
        <v>113</v>
      </c>
      <c r="P61" s="205"/>
      <c r="Q61" s="475"/>
      <c r="R61" s="476"/>
      <c r="S61" s="205"/>
      <c r="T61" s="205"/>
      <c r="U61" s="296">
        <f>SUM(U55:U60)</f>
        <v>0</v>
      </c>
      <c r="V61" s="296"/>
      <c r="W61" s="172"/>
      <c r="X61" s="172"/>
      <c r="Y61" s="172"/>
      <c r="Z61" s="172"/>
      <c r="AA61" s="172"/>
      <c r="AB61" s="172"/>
      <c r="AC61" s="172"/>
      <c r="AD61" s="172"/>
      <c r="AE61" s="172"/>
      <c r="AF61" s="172"/>
      <c r="AG61" s="172"/>
      <c r="AH61" s="172"/>
      <c r="AI61" s="172"/>
      <c r="AJ61" s="172"/>
      <c r="AK61" s="172"/>
      <c r="AL61" s="172"/>
      <c r="AM61" s="172"/>
      <c r="AN61" s="172"/>
      <c r="AO61" s="172"/>
      <c r="AP61" s="172"/>
      <c r="AQ61" s="172"/>
      <c r="AR61" s="172"/>
      <c r="AS61" s="172"/>
      <c r="AT61" s="172"/>
      <c r="AU61" s="172"/>
      <c r="AV61" s="172"/>
      <c r="AW61" s="172"/>
      <c r="AX61" s="172"/>
    </row>
    <row r="62" spans="1:50" s="174" customFormat="1" ht="13.15">
      <c r="A62" s="192"/>
      <c r="B62" s="198"/>
      <c r="C62" s="198"/>
      <c r="D62" s="485"/>
      <c r="E62" s="486"/>
      <c r="H62" s="293"/>
      <c r="I62" s="200"/>
      <c r="J62" s="172"/>
      <c r="K62" s="293"/>
      <c r="L62" s="293"/>
      <c r="M62" s="172"/>
      <c r="N62" s="192"/>
      <c r="O62" s="198"/>
      <c r="P62" s="198"/>
      <c r="Q62" s="485"/>
      <c r="R62" s="486"/>
      <c r="U62" s="293"/>
      <c r="V62" s="293"/>
      <c r="W62" s="172"/>
      <c r="X62" s="172"/>
      <c r="Y62" s="172"/>
      <c r="Z62" s="172"/>
      <c r="AA62" s="172"/>
      <c r="AB62" s="172"/>
      <c r="AC62" s="172"/>
      <c r="AD62" s="172"/>
      <c r="AE62" s="172"/>
      <c r="AF62" s="172"/>
      <c r="AG62" s="172"/>
      <c r="AH62" s="172"/>
      <c r="AI62" s="172"/>
      <c r="AJ62" s="172"/>
      <c r="AK62" s="172"/>
      <c r="AL62" s="172"/>
      <c r="AM62" s="172"/>
      <c r="AN62" s="172"/>
      <c r="AO62" s="172"/>
      <c r="AP62" s="172"/>
      <c r="AQ62" s="172"/>
      <c r="AR62" s="172"/>
      <c r="AS62" s="172"/>
      <c r="AT62" s="172"/>
      <c r="AU62" s="172"/>
      <c r="AV62" s="172"/>
      <c r="AW62" s="172"/>
      <c r="AX62" s="172"/>
    </row>
    <row r="63" spans="1:50" s="174" customFormat="1" ht="13.15">
      <c r="A63" s="192"/>
      <c r="B63" s="198"/>
      <c r="C63" s="198"/>
      <c r="D63" s="497"/>
      <c r="E63" s="498"/>
      <c r="H63" s="293"/>
      <c r="I63" s="200"/>
      <c r="J63" s="172"/>
      <c r="K63" s="293"/>
      <c r="L63" s="293"/>
      <c r="M63" s="172"/>
      <c r="N63" s="192"/>
      <c r="O63" s="198"/>
      <c r="P63" s="198"/>
      <c r="Q63" s="497"/>
      <c r="R63" s="498"/>
      <c r="U63" s="293"/>
      <c r="V63" s="293"/>
      <c r="W63" s="172"/>
      <c r="X63" s="172"/>
      <c r="Y63" s="172"/>
      <c r="Z63" s="172"/>
      <c r="AA63" s="172"/>
      <c r="AB63" s="172"/>
      <c r="AC63" s="172"/>
      <c r="AD63" s="172"/>
      <c r="AE63" s="172"/>
      <c r="AF63" s="172"/>
      <c r="AG63" s="172"/>
      <c r="AH63" s="172"/>
      <c r="AI63" s="172"/>
      <c r="AJ63" s="172"/>
      <c r="AK63" s="172"/>
      <c r="AL63" s="172"/>
      <c r="AM63" s="172"/>
      <c r="AN63" s="172"/>
      <c r="AO63" s="172"/>
      <c r="AP63" s="172"/>
      <c r="AQ63" s="172"/>
      <c r="AR63" s="172"/>
      <c r="AS63" s="172"/>
      <c r="AT63" s="172"/>
      <c r="AU63" s="172"/>
      <c r="AV63" s="172"/>
      <c r="AW63" s="172"/>
      <c r="AX63" s="172"/>
    </row>
    <row r="64" spans="1:50" s="174" customFormat="1" ht="26.45">
      <c r="A64" s="194">
        <v>4</v>
      </c>
      <c r="B64" s="195" t="s">
        <v>114</v>
      </c>
      <c r="C64" s="195"/>
      <c r="D64" s="479" t="s">
        <v>13</v>
      </c>
      <c r="E64" s="480"/>
      <c r="F64" s="212" t="s">
        <v>14</v>
      </c>
      <c r="G64" s="213" t="s">
        <v>15</v>
      </c>
      <c r="H64" s="297" t="s">
        <v>5</v>
      </c>
      <c r="I64" s="197" t="s">
        <v>114</v>
      </c>
      <c r="J64" s="172"/>
      <c r="K64" s="297"/>
      <c r="L64" s="297"/>
      <c r="M64" s="172"/>
      <c r="N64" s="194">
        <v>4</v>
      </c>
      <c r="O64" s="195" t="s">
        <v>114</v>
      </c>
      <c r="P64" s="195"/>
      <c r="Q64" s="479" t="s">
        <v>13</v>
      </c>
      <c r="R64" s="480"/>
      <c r="S64" s="212" t="s">
        <v>14</v>
      </c>
      <c r="T64" s="213" t="s">
        <v>15</v>
      </c>
      <c r="U64" s="297" t="s">
        <v>5</v>
      </c>
      <c r="V64" s="297"/>
      <c r="W64" s="172"/>
      <c r="X64" s="172"/>
      <c r="Y64" s="172"/>
      <c r="Z64" s="172"/>
      <c r="AA64" s="172"/>
      <c r="AB64" s="172"/>
      <c r="AC64" s="172"/>
      <c r="AD64" s="172"/>
      <c r="AE64" s="172"/>
      <c r="AF64" s="172"/>
      <c r="AG64" s="172"/>
      <c r="AH64" s="172"/>
      <c r="AI64" s="172"/>
      <c r="AJ64" s="172"/>
      <c r="AK64" s="172"/>
      <c r="AL64" s="172"/>
      <c r="AM64" s="172"/>
      <c r="AN64" s="172"/>
      <c r="AO64" s="172"/>
      <c r="AP64" s="172"/>
      <c r="AQ64" s="172"/>
      <c r="AR64" s="172"/>
      <c r="AS64" s="172"/>
      <c r="AT64" s="172"/>
      <c r="AU64" s="172"/>
      <c r="AV64" s="172"/>
      <c r="AW64" s="172"/>
      <c r="AX64" s="172"/>
    </row>
    <row r="65" spans="1:50" s="174" customFormat="1" ht="13.15">
      <c r="A65" s="192"/>
      <c r="D65" s="473"/>
      <c r="E65" s="474"/>
      <c r="H65" s="293">
        <f t="shared" ref="H65:H69" si="10">F65*G65</f>
        <v>0</v>
      </c>
      <c r="I65" s="193"/>
      <c r="J65" s="172"/>
      <c r="K65" s="293"/>
      <c r="L65" s="293">
        <f t="shared" ref="L65:L69" si="11">H65-K65</f>
        <v>0</v>
      </c>
      <c r="M65" s="172"/>
      <c r="N65" s="192"/>
      <c r="Q65" s="473"/>
      <c r="R65" s="474"/>
      <c r="U65" s="293">
        <f t="shared" ref="U65:U69" si="12">S65*T65</f>
        <v>0</v>
      </c>
      <c r="V65" s="293"/>
      <c r="W65" s="172"/>
      <c r="X65" s="172"/>
      <c r="Y65" s="172"/>
      <c r="Z65" s="172"/>
      <c r="AA65" s="172"/>
      <c r="AB65" s="172"/>
      <c r="AC65" s="172"/>
      <c r="AD65" s="172"/>
      <c r="AE65" s="172"/>
      <c r="AF65" s="172"/>
      <c r="AG65" s="172"/>
      <c r="AH65" s="172"/>
      <c r="AI65" s="172"/>
      <c r="AJ65" s="172"/>
      <c r="AK65" s="172"/>
      <c r="AL65" s="172"/>
      <c r="AM65" s="172"/>
      <c r="AN65" s="172"/>
      <c r="AO65" s="172"/>
      <c r="AP65" s="172"/>
      <c r="AQ65" s="172"/>
      <c r="AR65" s="172"/>
      <c r="AS65" s="172"/>
      <c r="AT65" s="172"/>
      <c r="AU65" s="172"/>
      <c r="AV65" s="172"/>
      <c r="AW65" s="172"/>
      <c r="AX65" s="172"/>
    </row>
    <row r="66" spans="1:50" s="174" customFormat="1" ht="13.15">
      <c r="A66" s="192"/>
      <c r="B66" s="533">
        <v>4.0999999999999996</v>
      </c>
      <c r="C66" s="534"/>
      <c r="D66" s="473"/>
      <c r="E66" s="474"/>
      <c r="H66" s="293">
        <f t="shared" si="10"/>
        <v>0</v>
      </c>
      <c r="I66" s="200"/>
      <c r="J66" s="172"/>
      <c r="K66" s="293"/>
      <c r="L66" s="293">
        <f t="shared" si="11"/>
        <v>0</v>
      </c>
      <c r="M66" s="172"/>
      <c r="N66" s="192"/>
      <c r="O66" s="533">
        <v>4.0999999999999996</v>
      </c>
      <c r="P66" s="534"/>
      <c r="Q66" s="473"/>
      <c r="R66" s="474"/>
      <c r="U66" s="293">
        <f t="shared" si="12"/>
        <v>0</v>
      </c>
      <c r="V66" s="293"/>
      <c r="W66" s="172"/>
      <c r="X66" s="172"/>
      <c r="Y66" s="172"/>
      <c r="Z66" s="172"/>
      <c r="AA66" s="172"/>
      <c r="AB66" s="172"/>
      <c r="AC66" s="172"/>
      <c r="AD66" s="172"/>
      <c r="AE66" s="172"/>
      <c r="AF66" s="172"/>
      <c r="AG66" s="172"/>
      <c r="AH66" s="172"/>
      <c r="AI66" s="172"/>
      <c r="AJ66" s="172"/>
      <c r="AK66" s="172"/>
      <c r="AL66" s="172"/>
      <c r="AM66" s="172"/>
      <c r="AN66" s="172"/>
      <c r="AO66" s="172"/>
      <c r="AP66" s="172"/>
      <c r="AQ66" s="172"/>
      <c r="AR66" s="172"/>
      <c r="AS66" s="172"/>
      <c r="AT66" s="172"/>
      <c r="AU66" s="172"/>
      <c r="AV66" s="172"/>
      <c r="AW66" s="172"/>
      <c r="AX66" s="172"/>
    </row>
    <row r="67" spans="1:50" s="174" customFormat="1" ht="13.15">
      <c r="A67" s="192"/>
      <c r="B67" s="533">
        <v>4.2</v>
      </c>
      <c r="C67" s="534"/>
      <c r="D67" s="473"/>
      <c r="E67" s="474"/>
      <c r="H67" s="293">
        <f t="shared" si="10"/>
        <v>0</v>
      </c>
      <c r="I67" s="200"/>
      <c r="J67" s="172"/>
      <c r="K67" s="293"/>
      <c r="L67" s="293">
        <f t="shared" si="11"/>
        <v>0</v>
      </c>
      <c r="M67" s="172"/>
      <c r="N67" s="192"/>
      <c r="O67" s="533">
        <v>4.2</v>
      </c>
      <c r="P67" s="534"/>
      <c r="Q67" s="473"/>
      <c r="R67" s="474"/>
      <c r="U67" s="293">
        <f t="shared" si="12"/>
        <v>0</v>
      </c>
      <c r="V67" s="293"/>
      <c r="W67" s="172"/>
      <c r="X67" s="172"/>
      <c r="Y67" s="172"/>
      <c r="Z67" s="172"/>
      <c r="AA67" s="172"/>
      <c r="AB67" s="172"/>
      <c r="AC67" s="172"/>
      <c r="AD67" s="172"/>
      <c r="AE67" s="172"/>
      <c r="AF67" s="172"/>
      <c r="AG67" s="172"/>
      <c r="AH67" s="172"/>
      <c r="AI67" s="172"/>
      <c r="AJ67" s="172"/>
      <c r="AK67" s="172"/>
      <c r="AL67" s="172"/>
      <c r="AM67" s="172"/>
      <c r="AN67" s="172"/>
      <c r="AO67" s="172"/>
      <c r="AP67" s="172"/>
      <c r="AQ67" s="172"/>
      <c r="AR67" s="172"/>
      <c r="AS67" s="172"/>
      <c r="AT67" s="172"/>
      <c r="AU67" s="172"/>
      <c r="AV67" s="172"/>
      <c r="AW67" s="172"/>
      <c r="AX67" s="172"/>
    </row>
    <row r="68" spans="1:50" s="174" customFormat="1" ht="13.15">
      <c r="A68" s="192"/>
      <c r="B68" s="533">
        <v>4.3</v>
      </c>
      <c r="C68" s="534"/>
      <c r="D68" s="473"/>
      <c r="E68" s="474"/>
      <c r="H68" s="293">
        <f t="shared" si="10"/>
        <v>0</v>
      </c>
      <c r="I68" s="200"/>
      <c r="J68" s="172"/>
      <c r="K68" s="293"/>
      <c r="L68" s="293">
        <f t="shared" si="11"/>
        <v>0</v>
      </c>
      <c r="M68" s="172"/>
      <c r="N68" s="192"/>
      <c r="O68" s="533">
        <v>4.3</v>
      </c>
      <c r="P68" s="534"/>
      <c r="Q68" s="473"/>
      <c r="R68" s="474"/>
      <c r="U68" s="293">
        <f t="shared" si="12"/>
        <v>0</v>
      </c>
      <c r="V68" s="293"/>
      <c r="W68" s="172"/>
      <c r="X68" s="172"/>
      <c r="Y68" s="172"/>
      <c r="Z68" s="172"/>
      <c r="AA68" s="172"/>
      <c r="AB68" s="172"/>
      <c r="AC68" s="172"/>
      <c r="AD68" s="172"/>
      <c r="AE68" s="172"/>
      <c r="AF68" s="172"/>
      <c r="AG68" s="172"/>
      <c r="AH68" s="172"/>
      <c r="AI68" s="172"/>
      <c r="AJ68" s="172"/>
      <c r="AK68" s="172"/>
      <c r="AL68" s="172"/>
      <c r="AM68" s="172"/>
      <c r="AN68" s="172"/>
      <c r="AO68" s="172"/>
      <c r="AP68" s="172"/>
      <c r="AQ68" s="172"/>
      <c r="AR68" s="172"/>
      <c r="AS68" s="172"/>
      <c r="AT68" s="172"/>
      <c r="AU68" s="172"/>
      <c r="AV68" s="172"/>
      <c r="AW68" s="172"/>
      <c r="AX68" s="172"/>
    </row>
    <row r="69" spans="1:50" s="174" customFormat="1" ht="13.15">
      <c r="A69" s="192"/>
      <c r="B69" s="533">
        <v>4.4000000000000004</v>
      </c>
      <c r="C69" s="534"/>
      <c r="D69" s="473"/>
      <c r="E69" s="474"/>
      <c r="H69" s="293">
        <f t="shared" si="10"/>
        <v>0</v>
      </c>
      <c r="I69" s="193"/>
      <c r="J69" s="172"/>
      <c r="K69" s="293"/>
      <c r="L69" s="293">
        <f t="shared" si="11"/>
        <v>0</v>
      </c>
      <c r="M69" s="172"/>
      <c r="N69" s="192"/>
      <c r="O69" s="533">
        <v>4.4000000000000004</v>
      </c>
      <c r="P69" s="534"/>
      <c r="Q69" s="473"/>
      <c r="R69" s="474"/>
      <c r="U69" s="293">
        <f t="shared" si="12"/>
        <v>0</v>
      </c>
      <c r="V69" s="293"/>
      <c r="W69" s="172"/>
      <c r="X69" s="172"/>
      <c r="Y69" s="172"/>
      <c r="Z69" s="172"/>
      <c r="AA69" s="172"/>
      <c r="AB69" s="172"/>
      <c r="AC69" s="172"/>
      <c r="AD69" s="172"/>
      <c r="AE69" s="172"/>
      <c r="AF69" s="172"/>
      <c r="AG69" s="172"/>
      <c r="AH69" s="172"/>
      <c r="AI69" s="172"/>
      <c r="AJ69" s="172"/>
      <c r="AK69" s="172"/>
      <c r="AL69" s="172"/>
      <c r="AM69" s="172"/>
      <c r="AN69" s="172"/>
      <c r="AO69" s="172"/>
      <c r="AP69" s="172"/>
      <c r="AQ69" s="172"/>
      <c r="AR69" s="172"/>
      <c r="AS69" s="172"/>
      <c r="AT69" s="172"/>
      <c r="AU69" s="172"/>
      <c r="AV69" s="172"/>
      <c r="AW69" s="172"/>
      <c r="AX69" s="172"/>
    </row>
    <row r="70" spans="1:50" s="174" customFormat="1" ht="13.15">
      <c r="A70" s="192"/>
      <c r="B70" s="198"/>
      <c r="C70" s="198"/>
      <c r="D70" s="483"/>
      <c r="E70" s="484"/>
      <c r="H70" s="293"/>
      <c r="I70" s="200"/>
      <c r="J70" s="172"/>
      <c r="K70" s="293"/>
      <c r="L70" s="293"/>
      <c r="M70" s="172"/>
      <c r="N70" s="192"/>
      <c r="O70" s="198"/>
      <c r="P70" s="198"/>
      <c r="Q70" s="483"/>
      <c r="R70" s="484"/>
      <c r="U70" s="293"/>
      <c r="V70" s="293"/>
      <c r="W70" s="172"/>
      <c r="X70" s="172"/>
      <c r="Y70" s="172"/>
      <c r="Z70" s="172"/>
      <c r="AA70" s="172"/>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row>
    <row r="71" spans="1:50" s="174" customFormat="1" ht="13.15">
      <c r="A71" s="203"/>
      <c r="B71" s="204" t="s">
        <v>118</v>
      </c>
      <c r="C71" s="205"/>
      <c r="D71" s="475"/>
      <c r="E71" s="476"/>
      <c r="F71" s="205"/>
      <c r="G71" s="205"/>
      <c r="H71" s="296">
        <f>SUM(H65:H70)</f>
        <v>0</v>
      </c>
      <c r="I71" s="207"/>
      <c r="J71" s="172"/>
      <c r="K71" s="296">
        <f>SUM(K65:K70)</f>
        <v>0</v>
      </c>
      <c r="L71" s="296">
        <f>SUM(L65:L70)</f>
        <v>0</v>
      </c>
      <c r="M71" s="172"/>
      <c r="N71" s="203"/>
      <c r="O71" s="204" t="s">
        <v>118</v>
      </c>
      <c r="P71" s="205"/>
      <c r="Q71" s="475"/>
      <c r="R71" s="476"/>
      <c r="S71" s="205"/>
      <c r="T71" s="205"/>
      <c r="U71" s="296">
        <f>SUM(U65:U70)</f>
        <v>0</v>
      </c>
      <c r="V71" s="296"/>
      <c r="W71" s="172"/>
      <c r="X71" s="172"/>
      <c r="Y71" s="172"/>
      <c r="Z71" s="172"/>
      <c r="AA71" s="172"/>
      <c r="AB71" s="172"/>
      <c r="AC71" s="172"/>
      <c r="AD71" s="172"/>
      <c r="AE71" s="172"/>
      <c r="AF71" s="172"/>
      <c r="AG71" s="172"/>
      <c r="AH71" s="172"/>
      <c r="AI71" s="172"/>
      <c r="AJ71" s="172"/>
      <c r="AK71" s="172"/>
      <c r="AL71" s="172"/>
      <c r="AM71" s="172"/>
      <c r="AN71" s="172"/>
      <c r="AO71" s="172"/>
      <c r="AP71" s="172"/>
      <c r="AQ71" s="172"/>
      <c r="AR71" s="172"/>
      <c r="AS71" s="172"/>
      <c r="AT71" s="172"/>
      <c r="AU71" s="172"/>
      <c r="AV71" s="172"/>
      <c r="AW71" s="172"/>
      <c r="AX71" s="172"/>
    </row>
    <row r="72" spans="1:50" s="174" customFormat="1" ht="13.15">
      <c r="A72" s="192"/>
      <c r="B72" s="198"/>
      <c r="C72" s="198"/>
      <c r="D72" s="485"/>
      <c r="E72" s="486"/>
      <c r="H72" s="293"/>
      <c r="I72" s="200"/>
      <c r="J72" s="172"/>
      <c r="K72" s="293"/>
      <c r="L72" s="293"/>
      <c r="M72" s="172"/>
      <c r="N72" s="192"/>
      <c r="O72" s="198"/>
      <c r="P72" s="198"/>
      <c r="Q72" s="485"/>
      <c r="R72" s="486"/>
      <c r="U72" s="293"/>
      <c r="V72" s="293"/>
      <c r="W72" s="172"/>
      <c r="X72" s="172"/>
      <c r="Y72" s="172"/>
      <c r="Z72" s="172"/>
      <c r="AA72" s="172"/>
      <c r="AB72" s="172"/>
      <c r="AC72" s="172"/>
      <c r="AD72" s="172"/>
      <c r="AE72" s="172"/>
      <c r="AF72" s="172"/>
      <c r="AG72" s="172"/>
      <c r="AH72" s="172"/>
      <c r="AI72" s="172"/>
      <c r="AJ72" s="172"/>
      <c r="AK72" s="172"/>
      <c r="AL72" s="172"/>
      <c r="AM72" s="172"/>
      <c r="AN72" s="172"/>
      <c r="AO72" s="172"/>
      <c r="AP72" s="172"/>
      <c r="AQ72" s="172"/>
      <c r="AR72" s="172"/>
      <c r="AS72" s="172"/>
      <c r="AT72" s="172"/>
      <c r="AU72" s="172"/>
      <c r="AV72" s="172"/>
      <c r="AW72" s="172"/>
      <c r="AX72" s="172"/>
    </row>
    <row r="73" spans="1:50" s="174" customFormat="1" ht="26.45">
      <c r="A73" s="194">
        <v>5</v>
      </c>
      <c r="B73" s="195" t="s">
        <v>119</v>
      </c>
      <c r="C73" s="195"/>
      <c r="D73" s="479" t="s">
        <v>13</v>
      </c>
      <c r="E73" s="480"/>
      <c r="F73" s="212" t="s">
        <v>14</v>
      </c>
      <c r="G73" s="213" t="s">
        <v>15</v>
      </c>
      <c r="H73" s="297" t="s">
        <v>5</v>
      </c>
      <c r="I73" s="197" t="s">
        <v>119</v>
      </c>
      <c r="J73" s="172"/>
      <c r="K73" s="297"/>
      <c r="L73" s="297"/>
      <c r="M73" s="172"/>
      <c r="N73" s="194">
        <v>5</v>
      </c>
      <c r="O73" s="195" t="s">
        <v>119</v>
      </c>
      <c r="P73" s="195"/>
      <c r="Q73" s="479" t="s">
        <v>13</v>
      </c>
      <c r="R73" s="480"/>
      <c r="S73" s="212" t="s">
        <v>14</v>
      </c>
      <c r="T73" s="213" t="s">
        <v>15</v>
      </c>
      <c r="U73" s="297" t="s">
        <v>5</v>
      </c>
      <c r="V73" s="297"/>
      <c r="W73" s="172"/>
      <c r="X73" s="172"/>
      <c r="Y73" s="172"/>
      <c r="Z73" s="172"/>
      <c r="AA73" s="172"/>
      <c r="AB73" s="172"/>
      <c r="AC73" s="172"/>
      <c r="AD73" s="172"/>
      <c r="AE73" s="172"/>
      <c r="AF73" s="172"/>
      <c r="AG73" s="172"/>
      <c r="AH73" s="172"/>
      <c r="AI73" s="172"/>
      <c r="AJ73" s="172"/>
      <c r="AK73" s="172"/>
      <c r="AL73" s="172"/>
      <c r="AM73" s="172"/>
      <c r="AN73" s="172"/>
      <c r="AO73" s="172"/>
      <c r="AP73" s="172"/>
      <c r="AQ73" s="172"/>
      <c r="AR73" s="172"/>
      <c r="AS73" s="172"/>
      <c r="AT73" s="172"/>
      <c r="AU73" s="172"/>
      <c r="AV73" s="172"/>
      <c r="AW73" s="172"/>
      <c r="AX73" s="172"/>
    </row>
    <row r="74" spans="1:50" s="174" customFormat="1" ht="13.15">
      <c r="A74" s="192"/>
      <c r="B74" s="332"/>
      <c r="C74" s="332"/>
      <c r="D74" s="473"/>
      <c r="E74" s="474"/>
      <c r="H74" s="293">
        <f t="shared" ref="H74:H78" si="13">F74*G74</f>
        <v>0</v>
      </c>
      <c r="I74" s="200"/>
      <c r="J74" s="172"/>
      <c r="K74" s="293"/>
      <c r="L74" s="293">
        <f t="shared" ref="L74:L78" si="14">H74-K74</f>
        <v>0</v>
      </c>
      <c r="M74" s="172"/>
      <c r="N74" s="192"/>
      <c r="O74" s="332"/>
      <c r="P74" s="332"/>
      <c r="Q74" s="473"/>
      <c r="R74" s="474"/>
      <c r="U74" s="293">
        <f t="shared" ref="U74:U78" si="15">S74*T74</f>
        <v>0</v>
      </c>
      <c r="V74" s="293"/>
      <c r="W74" s="172"/>
      <c r="X74" s="172"/>
      <c r="Y74" s="172"/>
      <c r="Z74" s="172"/>
      <c r="AA74" s="172"/>
      <c r="AB74" s="172"/>
      <c r="AC74" s="172"/>
      <c r="AD74" s="172"/>
      <c r="AE74" s="172"/>
      <c r="AF74" s="172"/>
      <c r="AG74" s="172"/>
      <c r="AH74" s="172"/>
      <c r="AI74" s="172"/>
      <c r="AJ74" s="172"/>
      <c r="AK74" s="172"/>
      <c r="AL74" s="172"/>
      <c r="AM74" s="172"/>
      <c r="AN74" s="172"/>
      <c r="AO74" s="172"/>
      <c r="AP74" s="172"/>
      <c r="AQ74" s="172"/>
      <c r="AR74" s="172"/>
      <c r="AS74" s="172"/>
      <c r="AT74" s="172"/>
      <c r="AU74" s="172"/>
      <c r="AV74" s="172"/>
      <c r="AW74" s="172"/>
      <c r="AX74" s="172"/>
    </row>
    <row r="75" spans="1:50" s="174" customFormat="1" ht="13.15">
      <c r="A75" s="192"/>
      <c r="B75" s="533">
        <v>5.0999999999999996</v>
      </c>
      <c r="C75" s="534"/>
      <c r="D75" s="473"/>
      <c r="E75" s="474"/>
      <c r="H75" s="293">
        <f t="shared" si="13"/>
        <v>0</v>
      </c>
      <c r="I75" s="200"/>
      <c r="J75" s="172"/>
      <c r="K75" s="293"/>
      <c r="L75" s="293">
        <f t="shared" si="14"/>
        <v>0</v>
      </c>
      <c r="M75" s="172"/>
      <c r="N75" s="192"/>
      <c r="O75" s="533">
        <v>5.0999999999999996</v>
      </c>
      <c r="P75" s="534"/>
      <c r="Q75" s="473"/>
      <c r="R75" s="474"/>
      <c r="U75" s="293">
        <f t="shared" si="15"/>
        <v>0</v>
      </c>
      <c r="V75" s="293"/>
      <c r="W75" s="172"/>
      <c r="X75" s="172"/>
      <c r="Y75" s="172"/>
      <c r="Z75" s="172"/>
      <c r="AA75" s="172"/>
      <c r="AB75" s="172"/>
      <c r="AC75" s="172"/>
      <c r="AD75" s="172"/>
      <c r="AE75" s="172"/>
      <c r="AF75" s="172"/>
      <c r="AG75" s="172"/>
      <c r="AH75" s="172"/>
      <c r="AI75" s="172"/>
      <c r="AJ75" s="172"/>
      <c r="AK75" s="172"/>
      <c r="AL75" s="172"/>
      <c r="AM75" s="172"/>
      <c r="AN75" s="172"/>
      <c r="AO75" s="172"/>
      <c r="AP75" s="172"/>
      <c r="AQ75" s="172"/>
      <c r="AR75" s="172"/>
      <c r="AS75" s="172"/>
      <c r="AT75" s="172"/>
      <c r="AU75" s="172"/>
      <c r="AV75" s="172"/>
      <c r="AW75" s="172"/>
      <c r="AX75" s="172"/>
    </row>
    <row r="76" spans="1:50" s="174" customFormat="1" ht="13.15">
      <c r="A76" s="192"/>
      <c r="B76" s="533">
        <v>5.2</v>
      </c>
      <c r="C76" s="534"/>
      <c r="D76" s="473"/>
      <c r="E76" s="474"/>
      <c r="H76" s="293">
        <f t="shared" si="13"/>
        <v>0</v>
      </c>
      <c r="I76" s="200"/>
      <c r="J76" s="172"/>
      <c r="K76" s="293"/>
      <c r="L76" s="293">
        <f t="shared" si="14"/>
        <v>0</v>
      </c>
      <c r="M76" s="172"/>
      <c r="N76" s="192"/>
      <c r="O76" s="533">
        <v>5.2</v>
      </c>
      <c r="P76" s="534"/>
      <c r="Q76" s="473"/>
      <c r="R76" s="474"/>
      <c r="U76" s="293">
        <f t="shared" si="15"/>
        <v>0</v>
      </c>
      <c r="V76" s="293"/>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row>
    <row r="77" spans="1:50" s="174" customFormat="1" ht="13.15">
      <c r="A77" s="192"/>
      <c r="B77" s="533">
        <v>5.3</v>
      </c>
      <c r="C77" s="534"/>
      <c r="D77" s="473"/>
      <c r="E77" s="474"/>
      <c r="H77" s="293">
        <f t="shared" si="13"/>
        <v>0</v>
      </c>
      <c r="I77" s="200"/>
      <c r="J77" s="172"/>
      <c r="K77" s="293"/>
      <c r="L77" s="293">
        <f t="shared" si="14"/>
        <v>0</v>
      </c>
      <c r="M77" s="172"/>
      <c r="N77" s="192"/>
      <c r="O77" s="533">
        <v>5.3</v>
      </c>
      <c r="P77" s="534"/>
      <c r="Q77" s="473"/>
      <c r="R77" s="474"/>
      <c r="U77" s="293">
        <f t="shared" si="15"/>
        <v>0</v>
      </c>
      <c r="V77" s="293"/>
      <c r="W77" s="172"/>
      <c r="X77" s="172"/>
      <c r="Y77" s="172"/>
      <c r="Z77" s="172"/>
      <c r="AA77" s="172"/>
      <c r="AB77" s="172"/>
      <c r="AC77" s="172"/>
      <c r="AD77" s="172"/>
      <c r="AE77" s="172"/>
      <c r="AF77" s="172"/>
      <c r="AG77" s="172"/>
      <c r="AH77" s="172"/>
      <c r="AI77" s="172"/>
      <c r="AJ77" s="172"/>
      <c r="AK77" s="172"/>
      <c r="AL77" s="172"/>
      <c r="AM77" s="172"/>
      <c r="AN77" s="172"/>
      <c r="AO77" s="172"/>
      <c r="AP77" s="172"/>
      <c r="AQ77" s="172"/>
      <c r="AR77" s="172"/>
      <c r="AS77" s="172"/>
      <c r="AT77" s="172"/>
      <c r="AU77" s="172"/>
      <c r="AV77" s="172"/>
      <c r="AW77" s="172"/>
      <c r="AX77" s="172"/>
    </row>
    <row r="78" spans="1:50" s="174" customFormat="1" ht="13.15">
      <c r="A78" s="192"/>
      <c r="B78" s="533">
        <v>5.4</v>
      </c>
      <c r="C78" s="534"/>
      <c r="D78" s="473"/>
      <c r="E78" s="474"/>
      <c r="H78" s="293">
        <f t="shared" si="13"/>
        <v>0</v>
      </c>
      <c r="I78" s="200"/>
      <c r="J78" s="172"/>
      <c r="K78" s="293"/>
      <c r="L78" s="293">
        <f t="shared" si="14"/>
        <v>0</v>
      </c>
      <c r="M78" s="172"/>
      <c r="N78" s="192"/>
      <c r="O78" s="533">
        <v>5.4</v>
      </c>
      <c r="P78" s="534"/>
      <c r="Q78" s="473"/>
      <c r="R78" s="474"/>
      <c r="U78" s="293">
        <f t="shared" si="15"/>
        <v>0</v>
      </c>
      <c r="V78" s="293"/>
      <c r="W78" s="172"/>
      <c r="X78" s="172"/>
      <c r="Y78" s="172"/>
      <c r="Z78" s="172"/>
      <c r="AA78" s="172"/>
      <c r="AB78" s="172"/>
      <c r="AC78" s="172"/>
      <c r="AD78" s="172"/>
      <c r="AE78" s="172"/>
      <c r="AF78" s="172"/>
      <c r="AG78" s="172"/>
      <c r="AH78" s="172"/>
      <c r="AI78" s="172"/>
      <c r="AJ78" s="172"/>
      <c r="AK78" s="172"/>
      <c r="AL78" s="172"/>
      <c r="AM78" s="172"/>
      <c r="AN78" s="172"/>
      <c r="AO78" s="172"/>
      <c r="AP78" s="172"/>
      <c r="AQ78" s="172"/>
      <c r="AR78" s="172"/>
      <c r="AS78" s="172"/>
      <c r="AT78" s="172"/>
      <c r="AU78" s="172"/>
      <c r="AV78" s="172"/>
      <c r="AW78" s="172"/>
      <c r="AX78" s="172"/>
    </row>
    <row r="79" spans="1:50" s="174" customFormat="1" ht="13.15">
      <c r="A79" s="192"/>
      <c r="B79" s="198"/>
      <c r="C79" s="198"/>
      <c r="D79" s="473"/>
      <c r="E79" s="474"/>
      <c r="H79" s="293"/>
      <c r="I79" s="200"/>
      <c r="J79" s="172"/>
      <c r="K79" s="293"/>
      <c r="L79" s="293"/>
      <c r="M79" s="172"/>
      <c r="N79" s="192"/>
      <c r="O79" s="198"/>
      <c r="P79" s="198"/>
      <c r="Q79" s="473"/>
      <c r="R79" s="474"/>
      <c r="U79" s="293"/>
      <c r="V79" s="293"/>
      <c r="W79" s="172"/>
      <c r="X79" s="172"/>
      <c r="Y79" s="172"/>
      <c r="Z79" s="172"/>
      <c r="AA79" s="172"/>
      <c r="AB79" s="172"/>
      <c r="AC79" s="172"/>
      <c r="AD79" s="172"/>
      <c r="AE79" s="172"/>
      <c r="AF79" s="172"/>
      <c r="AG79" s="172"/>
      <c r="AH79" s="172"/>
      <c r="AI79" s="172"/>
      <c r="AJ79" s="172"/>
      <c r="AK79" s="172"/>
      <c r="AL79" s="172"/>
      <c r="AM79" s="172"/>
      <c r="AN79" s="172"/>
      <c r="AO79" s="172"/>
      <c r="AP79" s="172"/>
      <c r="AQ79" s="172"/>
      <c r="AR79" s="172"/>
      <c r="AS79" s="172"/>
      <c r="AT79" s="172"/>
      <c r="AU79" s="172"/>
      <c r="AV79" s="172"/>
      <c r="AW79" s="172"/>
      <c r="AX79" s="172"/>
    </row>
    <row r="80" spans="1:50" s="174" customFormat="1" ht="13.15">
      <c r="A80" s="203"/>
      <c r="B80" s="204" t="s">
        <v>124</v>
      </c>
      <c r="C80" s="205"/>
      <c r="D80" s="475"/>
      <c r="E80" s="476"/>
      <c r="F80" s="205"/>
      <c r="G80" s="205"/>
      <c r="H80" s="296">
        <f>SUM(H74:H79)</f>
        <v>0</v>
      </c>
      <c r="I80" s="207"/>
      <c r="J80" s="172"/>
      <c r="K80" s="296">
        <f>SUM(K74:K79)</f>
        <v>0</v>
      </c>
      <c r="L80" s="296">
        <f>SUM(L74:L79)</f>
        <v>0</v>
      </c>
      <c r="M80" s="172"/>
      <c r="N80" s="203"/>
      <c r="O80" s="204" t="s">
        <v>124</v>
      </c>
      <c r="P80" s="205"/>
      <c r="Q80" s="475"/>
      <c r="R80" s="476"/>
      <c r="S80" s="205"/>
      <c r="T80" s="205"/>
      <c r="U80" s="296">
        <f>SUM(U74:U79)</f>
        <v>0</v>
      </c>
      <c r="V80" s="296"/>
      <c r="W80" s="172"/>
      <c r="X80" s="172"/>
      <c r="Y80" s="172"/>
      <c r="Z80" s="172"/>
      <c r="AA80" s="172"/>
      <c r="AB80" s="172"/>
      <c r="AC80" s="172"/>
      <c r="AD80" s="172"/>
      <c r="AE80" s="172"/>
      <c r="AF80" s="172"/>
      <c r="AG80" s="172"/>
      <c r="AH80" s="172"/>
      <c r="AI80" s="172"/>
      <c r="AJ80" s="172"/>
      <c r="AK80" s="172"/>
      <c r="AL80" s="172"/>
      <c r="AM80" s="172"/>
      <c r="AN80" s="172"/>
      <c r="AO80" s="172"/>
      <c r="AP80" s="172"/>
      <c r="AQ80" s="172"/>
      <c r="AR80" s="172"/>
      <c r="AS80" s="172"/>
      <c r="AT80" s="172"/>
      <c r="AU80" s="172"/>
      <c r="AV80" s="172"/>
      <c r="AW80" s="172"/>
      <c r="AX80" s="172"/>
    </row>
    <row r="81" spans="1:50" s="174" customFormat="1" ht="13.15">
      <c r="A81" s="201"/>
      <c r="B81" s="202"/>
      <c r="D81" s="477"/>
      <c r="E81" s="478"/>
      <c r="H81" s="293"/>
      <c r="I81" s="200"/>
      <c r="J81" s="172"/>
      <c r="K81" s="293"/>
      <c r="L81" s="293"/>
      <c r="M81" s="172"/>
      <c r="N81" s="201"/>
      <c r="O81" s="202"/>
      <c r="Q81" s="477"/>
      <c r="R81" s="478"/>
      <c r="U81" s="293"/>
      <c r="V81" s="293"/>
      <c r="W81" s="172"/>
      <c r="X81" s="172"/>
      <c r="Y81" s="172"/>
      <c r="Z81" s="172"/>
      <c r="AA81" s="172"/>
      <c r="AB81" s="172"/>
      <c r="AC81" s="172"/>
      <c r="AD81" s="172"/>
      <c r="AE81" s="172"/>
      <c r="AF81" s="172"/>
      <c r="AG81" s="172"/>
      <c r="AH81" s="172"/>
      <c r="AI81" s="172"/>
      <c r="AJ81" s="172"/>
      <c r="AK81" s="172"/>
      <c r="AL81" s="172"/>
      <c r="AM81" s="172"/>
      <c r="AN81" s="172"/>
      <c r="AO81" s="172"/>
      <c r="AP81" s="172"/>
      <c r="AQ81" s="172"/>
      <c r="AR81" s="172"/>
      <c r="AS81" s="172"/>
      <c r="AT81" s="172"/>
      <c r="AU81" s="172"/>
      <c r="AV81" s="172"/>
      <c r="AW81" s="172"/>
      <c r="AX81" s="172"/>
    </row>
    <row r="82" spans="1:50" s="174" customFormat="1" ht="26.45">
      <c r="A82" s="194">
        <v>6</v>
      </c>
      <c r="B82" s="195" t="s">
        <v>125</v>
      </c>
      <c r="C82" s="195"/>
      <c r="D82" s="479" t="s">
        <v>13</v>
      </c>
      <c r="E82" s="480"/>
      <c r="F82" s="212" t="s">
        <v>14</v>
      </c>
      <c r="G82" s="213" t="s">
        <v>15</v>
      </c>
      <c r="H82" s="297" t="s">
        <v>5</v>
      </c>
      <c r="I82" s="220" t="s">
        <v>126</v>
      </c>
      <c r="J82" s="172"/>
      <c r="K82" s="297"/>
      <c r="L82" s="297"/>
      <c r="M82" s="172"/>
      <c r="N82" s="194">
        <v>6</v>
      </c>
      <c r="O82" s="195" t="s">
        <v>125</v>
      </c>
      <c r="P82" s="195"/>
      <c r="Q82" s="479" t="s">
        <v>13</v>
      </c>
      <c r="R82" s="480"/>
      <c r="S82" s="212" t="s">
        <v>14</v>
      </c>
      <c r="T82" s="213" t="s">
        <v>15</v>
      </c>
      <c r="U82" s="297" t="s">
        <v>5</v>
      </c>
      <c r="V82" s="297"/>
      <c r="W82" s="172"/>
      <c r="X82" s="172"/>
      <c r="Y82" s="172"/>
      <c r="Z82" s="172"/>
      <c r="AA82" s="172"/>
      <c r="AB82" s="172"/>
      <c r="AC82" s="172"/>
      <c r="AD82" s="172"/>
      <c r="AE82" s="172"/>
      <c r="AF82" s="172"/>
      <c r="AG82" s="172"/>
      <c r="AH82" s="172"/>
      <c r="AI82" s="172"/>
      <c r="AJ82" s="172"/>
      <c r="AK82" s="172"/>
      <c r="AL82" s="172"/>
      <c r="AM82" s="172"/>
      <c r="AN82" s="172"/>
      <c r="AO82" s="172"/>
      <c r="AP82" s="172"/>
      <c r="AQ82" s="172"/>
      <c r="AR82" s="172"/>
      <c r="AS82" s="172"/>
      <c r="AT82" s="172"/>
      <c r="AU82" s="172"/>
      <c r="AV82" s="172"/>
      <c r="AW82" s="172"/>
      <c r="AX82" s="172"/>
    </row>
    <row r="83" spans="1:50" s="174" customFormat="1" ht="13.15">
      <c r="A83" s="192"/>
      <c r="D83" s="473"/>
      <c r="E83" s="474"/>
      <c r="H83" s="293">
        <f t="shared" ref="H83:H87" si="16">F83*G83</f>
        <v>0</v>
      </c>
      <c r="I83" s="200"/>
      <c r="J83" s="172"/>
      <c r="K83" s="293"/>
      <c r="L83" s="293">
        <f t="shared" ref="L83:L87" si="17">H83-K83</f>
        <v>0</v>
      </c>
      <c r="M83" s="172"/>
      <c r="N83" s="192"/>
      <c r="Q83" s="473"/>
      <c r="R83" s="474"/>
      <c r="U83" s="293">
        <f t="shared" ref="U83:U87" si="18">S83*T83</f>
        <v>0</v>
      </c>
      <c r="V83" s="293"/>
      <c r="W83" s="172"/>
      <c r="X83" s="172"/>
      <c r="Y83" s="172"/>
      <c r="Z83" s="172"/>
      <c r="AA83" s="172"/>
      <c r="AB83" s="172"/>
      <c r="AC83" s="172"/>
      <c r="AD83" s="172"/>
      <c r="AE83" s="172"/>
      <c r="AF83" s="172"/>
      <c r="AG83" s="172"/>
      <c r="AH83" s="172"/>
      <c r="AI83" s="172"/>
      <c r="AJ83" s="172"/>
      <c r="AK83" s="172"/>
      <c r="AL83" s="172"/>
      <c r="AM83" s="172"/>
      <c r="AN83" s="172"/>
      <c r="AO83" s="172"/>
      <c r="AP83" s="172"/>
      <c r="AQ83" s="172"/>
      <c r="AR83" s="172"/>
      <c r="AS83" s="172"/>
      <c r="AT83" s="172"/>
      <c r="AU83" s="172"/>
      <c r="AV83" s="172"/>
      <c r="AW83" s="172"/>
      <c r="AX83" s="172"/>
    </row>
    <row r="84" spans="1:50" s="174" customFormat="1" ht="13.15">
      <c r="A84" s="192"/>
      <c r="B84" s="533">
        <v>6.1</v>
      </c>
      <c r="C84" s="534"/>
      <c r="D84" s="473"/>
      <c r="E84" s="474"/>
      <c r="H84" s="293">
        <f t="shared" si="16"/>
        <v>0</v>
      </c>
      <c r="I84" s="200"/>
      <c r="J84" s="172"/>
      <c r="K84" s="293"/>
      <c r="L84" s="293">
        <f t="shared" si="17"/>
        <v>0</v>
      </c>
      <c r="M84" s="172"/>
      <c r="N84" s="192"/>
      <c r="O84" s="533">
        <v>6.1</v>
      </c>
      <c r="P84" s="534"/>
      <c r="Q84" s="473"/>
      <c r="R84" s="474"/>
      <c r="U84" s="293">
        <f t="shared" si="18"/>
        <v>0</v>
      </c>
      <c r="V84" s="293"/>
      <c r="W84" s="172"/>
      <c r="X84" s="172"/>
      <c r="Y84" s="172"/>
      <c r="Z84" s="172"/>
      <c r="AA84" s="172"/>
      <c r="AB84" s="172"/>
      <c r="AC84" s="172"/>
      <c r="AD84" s="172"/>
      <c r="AE84" s="172"/>
      <c r="AF84" s="172"/>
      <c r="AG84" s="172"/>
      <c r="AH84" s="172"/>
      <c r="AI84" s="172"/>
      <c r="AJ84" s="172"/>
      <c r="AK84" s="172"/>
      <c r="AL84" s="172"/>
      <c r="AM84" s="172"/>
      <c r="AN84" s="172"/>
      <c r="AO84" s="172"/>
      <c r="AP84" s="172"/>
      <c r="AQ84" s="172"/>
      <c r="AR84" s="172"/>
      <c r="AS84" s="172"/>
      <c r="AT84" s="172"/>
      <c r="AU84" s="172"/>
      <c r="AV84" s="172"/>
      <c r="AW84" s="172"/>
      <c r="AX84" s="172"/>
    </row>
    <row r="85" spans="1:50" s="174" customFormat="1" ht="13.15">
      <c r="A85" s="192"/>
      <c r="B85" s="533">
        <v>6.2</v>
      </c>
      <c r="C85" s="534"/>
      <c r="D85" s="473"/>
      <c r="E85" s="474"/>
      <c r="H85" s="293">
        <f t="shared" si="16"/>
        <v>0</v>
      </c>
      <c r="I85" s="200"/>
      <c r="J85" s="172"/>
      <c r="K85" s="293"/>
      <c r="L85" s="293">
        <f t="shared" si="17"/>
        <v>0</v>
      </c>
      <c r="M85" s="172"/>
      <c r="N85" s="192"/>
      <c r="O85" s="533">
        <v>6.2</v>
      </c>
      <c r="P85" s="534"/>
      <c r="Q85" s="473"/>
      <c r="R85" s="474"/>
      <c r="U85" s="293">
        <f t="shared" si="18"/>
        <v>0</v>
      </c>
      <c r="V85" s="293"/>
      <c r="W85" s="172"/>
      <c r="X85" s="172"/>
      <c r="Y85" s="172"/>
      <c r="Z85" s="172"/>
      <c r="AA85" s="172"/>
      <c r="AB85" s="172"/>
      <c r="AC85" s="172"/>
      <c r="AD85" s="172"/>
      <c r="AE85" s="172"/>
      <c r="AF85" s="172"/>
      <c r="AG85" s="172"/>
      <c r="AH85" s="172"/>
      <c r="AI85" s="172"/>
      <c r="AJ85" s="172"/>
      <c r="AK85" s="172"/>
      <c r="AL85" s="172"/>
      <c r="AM85" s="172"/>
      <c r="AN85" s="172"/>
      <c r="AO85" s="172"/>
      <c r="AP85" s="172"/>
      <c r="AQ85" s="172"/>
      <c r="AR85" s="172"/>
      <c r="AS85" s="172"/>
      <c r="AT85" s="172"/>
      <c r="AU85" s="172"/>
      <c r="AV85" s="172"/>
      <c r="AW85" s="172"/>
      <c r="AX85" s="172"/>
    </row>
    <row r="86" spans="1:50" s="174" customFormat="1" ht="13.15">
      <c r="A86" s="192"/>
      <c r="B86" s="533">
        <v>6.3</v>
      </c>
      <c r="C86" s="534"/>
      <c r="D86" s="473"/>
      <c r="E86" s="474"/>
      <c r="H86" s="293">
        <f t="shared" si="16"/>
        <v>0</v>
      </c>
      <c r="I86" s="193"/>
      <c r="J86" s="172"/>
      <c r="K86" s="293"/>
      <c r="L86" s="293">
        <f t="shared" si="17"/>
        <v>0</v>
      </c>
      <c r="M86" s="172"/>
      <c r="N86" s="192"/>
      <c r="O86" s="533">
        <v>6.3</v>
      </c>
      <c r="P86" s="534"/>
      <c r="Q86" s="473"/>
      <c r="R86" s="474"/>
      <c r="U86" s="293">
        <f t="shared" si="18"/>
        <v>0</v>
      </c>
      <c r="V86" s="293"/>
      <c r="W86" s="172"/>
      <c r="X86" s="172"/>
      <c r="Y86" s="172"/>
      <c r="Z86" s="172"/>
      <c r="AA86" s="172"/>
      <c r="AB86" s="172"/>
      <c r="AC86" s="172"/>
      <c r="AD86" s="172"/>
      <c r="AE86" s="172"/>
      <c r="AF86" s="172"/>
      <c r="AG86" s="172"/>
      <c r="AH86" s="172"/>
      <c r="AI86" s="172"/>
      <c r="AJ86" s="172"/>
      <c r="AK86" s="172"/>
      <c r="AL86" s="172"/>
      <c r="AM86" s="172"/>
      <c r="AN86" s="172"/>
      <c r="AO86" s="172"/>
      <c r="AP86" s="172"/>
      <c r="AQ86" s="172"/>
      <c r="AR86" s="172"/>
      <c r="AS86" s="172"/>
      <c r="AT86" s="172"/>
      <c r="AU86" s="172"/>
      <c r="AV86" s="172"/>
      <c r="AW86" s="172"/>
      <c r="AX86" s="172"/>
    </row>
    <row r="87" spans="1:50" s="174" customFormat="1" ht="13.15">
      <c r="A87" s="192"/>
      <c r="B87" s="533">
        <v>6.4</v>
      </c>
      <c r="C87" s="534"/>
      <c r="D87" s="473"/>
      <c r="E87" s="474"/>
      <c r="H87" s="293">
        <f t="shared" si="16"/>
        <v>0</v>
      </c>
      <c r="I87" s="200"/>
      <c r="J87" s="172"/>
      <c r="K87" s="293"/>
      <c r="L87" s="293">
        <f t="shared" si="17"/>
        <v>0</v>
      </c>
      <c r="M87" s="172"/>
      <c r="N87" s="192"/>
      <c r="O87" s="533">
        <v>6.4</v>
      </c>
      <c r="P87" s="534"/>
      <c r="Q87" s="473"/>
      <c r="R87" s="474"/>
      <c r="U87" s="293">
        <f t="shared" si="18"/>
        <v>0</v>
      </c>
      <c r="V87" s="293"/>
      <c r="W87" s="172"/>
      <c r="X87" s="172"/>
      <c r="Y87" s="172"/>
      <c r="Z87" s="172"/>
      <c r="AA87" s="172"/>
      <c r="AB87" s="172"/>
      <c r="AC87" s="172"/>
      <c r="AD87" s="172"/>
      <c r="AE87" s="172"/>
      <c r="AF87" s="172"/>
      <c r="AG87" s="172"/>
      <c r="AH87" s="172"/>
      <c r="AI87" s="172"/>
      <c r="AJ87" s="172"/>
      <c r="AK87" s="172"/>
      <c r="AL87" s="172"/>
      <c r="AM87" s="172"/>
      <c r="AN87" s="172"/>
      <c r="AO87" s="172"/>
      <c r="AP87" s="172"/>
      <c r="AQ87" s="172"/>
      <c r="AR87" s="172"/>
      <c r="AS87" s="172"/>
      <c r="AT87" s="172"/>
      <c r="AU87" s="172"/>
      <c r="AV87" s="172"/>
      <c r="AW87" s="172"/>
      <c r="AX87" s="172"/>
    </row>
    <row r="88" spans="1:50" s="174" customFormat="1" ht="13.15">
      <c r="A88" s="192"/>
      <c r="B88" s="198"/>
      <c r="C88" s="198"/>
      <c r="D88" s="473"/>
      <c r="E88" s="474"/>
      <c r="H88" s="293"/>
      <c r="I88" s="200"/>
      <c r="J88" s="172"/>
      <c r="K88" s="293"/>
      <c r="L88" s="293"/>
      <c r="M88" s="172"/>
      <c r="N88" s="192"/>
      <c r="O88" s="198"/>
      <c r="P88" s="198"/>
      <c r="Q88" s="473"/>
      <c r="R88" s="474"/>
      <c r="U88" s="293"/>
      <c r="V88" s="293"/>
      <c r="W88" s="172"/>
      <c r="X88" s="172"/>
      <c r="Y88" s="172"/>
      <c r="Z88" s="172"/>
      <c r="AA88" s="172"/>
      <c r="AB88" s="172"/>
      <c r="AC88" s="172"/>
      <c r="AD88" s="172"/>
      <c r="AE88" s="172"/>
      <c r="AF88" s="172"/>
      <c r="AG88" s="172"/>
      <c r="AH88" s="172"/>
      <c r="AI88" s="172"/>
      <c r="AJ88" s="172"/>
      <c r="AK88" s="172"/>
      <c r="AL88" s="172"/>
      <c r="AM88" s="172"/>
      <c r="AN88" s="172"/>
      <c r="AO88" s="172"/>
      <c r="AP88" s="172"/>
      <c r="AQ88" s="172"/>
      <c r="AR88" s="172"/>
      <c r="AS88" s="172"/>
      <c r="AT88" s="172"/>
      <c r="AU88" s="172"/>
      <c r="AV88" s="172"/>
      <c r="AW88" s="172"/>
      <c r="AX88" s="172"/>
    </row>
    <row r="89" spans="1:50" s="174" customFormat="1" ht="13.15">
      <c r="A89" s="203"/>
      <c r="B89" s="204" t="s">
        <v>129</v>
      </c>
      <c r="C89" s="205"/>
      <c r="D89" s="475"/>
      <c r="E89" s="476"/>
      <c r="F89" s="205"/>
      <c r="G89" s="205"/>
      <c r="H89" s="296">
        <f>SUM(H83:H88)</f>
        <v>0</v>
      </c>
      <c r="I89" s="207"/>
      <c r="J89" s="172"/>
      <c r="K89" s="296">
        <f>SUM(K83:K88)</f>
        <v>0</v>
      </c>
      <c r="L89" s="296">
        <f>SUM(L83:L88)</f>
        <v>0</v>
      </c>
      <c r="M89" s="172"/>
      <c r="N89" s="203"/>
      <c r="O89" s="204" t="s">
        <v>129</v>
      </c>
      <c r="P89" s="205"/>
      <c r="Q89" s="475"/>
      <c r="R89" s="476"/>
      <c r="S89" s="205"/>
      <c r="T89" s="205"/>
      <c r="U89" s="296">
        <f>SUM(U83:U88)</f>
        <v>0</v>
      </c>
      <c r="V89" s="296"/>
      <c r="W89" s="172"/>
      <c r="X89" s="172"/>
      <c r="Y89" s="172"/>
      <c r="Z89" s="172"/>
      <c r="AA89" s="172"/>
      <c r="AB89" s="172"/>
      <c r="AC89" s="172"/>
      <c r="AD89" s="172"/>
      <c r="AE89" s="172"/>
      <c r="AF89" s="172"/>
      <c r="AG89" s="172"/>
      <c r="AH89" s="172"/>
      <c r="AI89" s="172"/>
      <c r="AJ89" s="172"/>
      <c r="AK89" s="172"/>
      <c r="AL89" s="172"/>
      <c r="AM89" s="172"/>
      <c r="AN89" s="172"/>
      <c r="AO89" s="172"/>
      <c r="AP89" s="172"/>
      <c r="AQ89" s="172"/>
      <c r="AR89" s="172"/>
      <c r="AS89" s="172"/>
      <c r="AT89" s="172"/>
      <c r="AU89" s="172"/>
      <c r="AV89" s="172"/>
      <c r="AW89" s="172"/>
      <c r="AX89" s="172"/>
    </row>
    <row r="90" spans="1:50" s="174" customFormat="1" ht="13.15">
      <c r="A90" s="201"/>
      <c r="B90" s="202"/>
      <c r="D90" s="477"/>
      <c r="E90" s="478"/>
      <c r="H90" s="293"/>
      <c r="I90" s="200"/>
      <c r="J90" s="172"/>
      <c r="K90" s="293"/>
      <c r="L90" s="293"/>
      <c r="M90" s="172"/>
      <c r="N90" s="201"/>
      <c r="O90" s="202"/>
      <c r="Q90" s="477"/>
      <c r="R90" s="478"/>
      <c r="U90" s="293"/>
      <c r="V90" s="293"/>
      <c r="W90" s="172"/>
      <c r="X90" s="172"/>
      <c r="Y90" s="172"/>
      <c r="Z90" s="172"/>
      <c r="AA90" s="172"/>
      <c r="AB90" s="172"/>
      <c r="AC90" s="172"/>
      <c r="AD90" s="172"/>
      <c r="AE90" s="172"/>
      <c r="AF90" s="172"/>
      <c r="AG90" s="172"/>
      <c r="AH90" s="172"/>
      <c r="AI90" s="172"/>
      <c r="AJ90" s="172"/>
      <c r="AK90" s="172"/>
      <c r="AL90" s="172"/>
      <c r="AM90" s="172"/>
      <c r="AN90" s="172"/>
      <c r="AO90" s="172"/>
      <c r="AP90" s="172"/>
      <c r="AQ90" s="172"/>
      <c r="AR90" s="172"/>
      <c r="AS90" s="172"/>
      <c r="AT90" s="172"/>
      <c r="AU90" s="172"/>
      <c r="AV90" s="172"/>
      <c r="AW90" s="172"/>
      <c r="AX90" s="172"/>
    </row>
    <row r="91" spans="1:50" s="174" customFormat="1" ht="26.45">
      <c r="A91" s="194">
        <v>7</v>
      </c>
      <c r="B91" s="195" t="s">
        <v>130</v>
      </c>
      <c r="C91" s="195"/>
      <c r="D91" s="479" t="s">
        <v>13</v>
      </c>
      <c r="E91" s="480"/>
      <c r="F91" s="212" t="s">
        <v>14</v>
      </c>
      <c r="G91" s="213" t="s">
        <v>15</v>
      </c>
      <c r="H91" s="297" t="s">
        <v>5</v>
      </c>
      <c r="I91" s="346" t="s">
        <v>130</v>
      </c>
      <c r="J91" s="172"/>
      <c r="K91" s="297"/>
      <c r="L91" s="297"/>
      <c r="M91" s="172"/>
      <c r="N91" s="194">
        <v>7</v>
      </c>
      <c r="O91" s="195" t="s">
        <v>130</v>
      </c>
      <c r="P91" s="195"/>
      <c r="Q91" s="479" t="s">
        <v>13</v>
      </c>
      <c r="R91" s="480"/>
      <c r="S91" s="212" t="s">
        <v>14</v>
      </c>
      <c r="T91" s="213" t="s">
        <v>15</v>
      </c>
      <c r="U91" s="297" t="s">
        <v>5</v>
      </c>
      <c r="V91" s="297"/>
      <c r="W91" s="172"/>
      <c r="X91" s="172"/>
      <c r="Y91" s="172"/>
      <c r="Z91" s="172"/>
      <c r="AA91" s="172"/>
      <c r="AB91" s="172"/>
      <c r="AC91" s="172"/>
      <c r="AD91" s="172"/>
      <c r="AE91" s="172"/>
      <c r="AF91" s="172"/>
      <c r="AG91" s="172"/>
      <c r="AH91" s="172"/>
      <c r="AI91" s="172"/>
      <c r="AJ91" s="172"/>
      <c r="AK91" s="172"/>
      <c r="AL91" s="172"/>
      <c r="AM91" s="172"/>
      <c r="AN91" s="172"/>
      <c r="AO91" s="172"/>
      <c r="AP91" s="172"/>
      <c r="AQ91" s="172"/>
      <c r="AR91" s="172"/>
      <c r="AS91" s="172"/>
      <c r="AT91" s="172"/>
      <c r="AU91" s="172"/>
      <c r="AV91" s="172"/>
      <c r="AW91" s="172"/>
      <c r="AX91" s="172"/>
    </row>
    <row r="92" spans="1:50" s="174" customFormat="1" ht="13.15">
      <c r="A92" s="192"/>
      <c r="C92" s="198"/>
      <c r="D92" s="473"/>
      <c r="E92" s="474"/>
      <c r="H92" s="293">
        <f t="shared" ref="H92:H101" si="19">F92*G92</f>
        <v>0</v>
      </c>
      <c r="I92" s="200"/>
      <c r="J92" s="172"/>
      <c r="K92" s="293"/>
      <c r="L92" s="293">
        <f t="shared" ref="L92:L101" si="20">H92-K92</f>
        <v>0</v>
      </c>
      <c r="M92" s="172"/>
      <c r="N92" s="192"/>
      <c r="P92" s="198"/>
      <c r="Q92" s="473"/>
      <c r="R92" s="474"/>
      <c r="U92" s="293">
        <f t="shared" ref="U92:U101" si="21">S92*T92</f>
        <v>0</v>
      </c>
      <c r="V92" s="293"/>
      <c r="W92" s="172"/>
      <c r="X92" s="172"/>
      <c r="Y92" s="172"/>
      <c r="Z92" s="172"/>
      <c r="AA92" s="172"/>
      <c r="AB92" s="172"/>
      <c r="AC92" s="172"/>
      <c r="AD92" s="172"/>
      <c r="AE92" s="172"/>
      <c r="AF92" s="172"/>
      <c r="AG92" s="172"/>
      <c r="AH92" s="172"/>
      <c r="AI92" s="172"/>
      <c r="AJ92" s="172"/>
      <c r="AK92" s="172"/>
      <c r="AL92" s="172"/>
      <c r="AM92" s="172"/>
      <c r="AN92" s="172"/>
      <c r="AO92" s="172"/>
      <c r="AP92" s="172"/>
      <c r="AQ92" s="172"/>
      <c r="AR92" s="172"/>
      <c r="AS92" s="172"/>
      <c r="AT92" s="172"/>
      <c r="AU92" s="172"/>
      <c r="AV92" s="172"/>
      <c r="AW92" s="172"/>
      <c r="AX92" s="172"/>
    </row>
    <row r="93" spans="1:50" s="175" customFormat="1" ht="13.15">
      <c r="A93" s="192"/>
      <c r="B93" s="533">
        <v>7.1</v>
      </c>
      <c r="C93" s="534"/>
      <c r="D93" s="473"/>
      <c r="E93" s="474"/>
      <c r="F93" s="174"/>
      <c r="G93" s="174"/>
      <c r="H93" s="293">
        <f t="shared" si="19"/>
        <v>0</v>
      </c>
      <c r="I93" s="200"/>
      <c r="J93" s="187"/>
      <c r="K93" s="293"/>
      <c r="L93" s="293">
        <f t="shared" si="20"/>
        <v>0</v>
      </c>
      <c r="M93" s="187"/>
      <c r="N93" s="192"/>
      <c r="O93" s="533">
        <v>7.1</v>
      </c>
      <c r="P93" s="534"/>
      <c r="Q93" s="473"/>
      <c r="R93" s="474"/>
      <c r="S93" s="174"/>
      <c r="T93" s="174"/>
      <c r="U93" s="293">
        <f t="shared" si="21"/>
        <v>0</v>
      </c>
      <c r="V93" s="293"/>
      <c r="W93" s="187"/>
      <c r="X93" s="187"/>
      <c r="Y93" s="187"/>
      <c r="Z93" s="187"/>
      <c r="AA93" s="187"/>
      <c r="AB93" s="187"/>
      <c r="AC93" s="187"/>
      <c r="AD93" s="187"/>
      <c r="AE93" s="187"/>
      <c r="AF93" s="187"/>
      <c r="AG93" s="187"/>
      <c r="AH93" s="187"/>
      <c r="AI93" s="187"/>
      <c r="AJ93" s="187"/>
      <c r="AK93" s="187"/>
      <c r="AL93" s="187"/>
      <c r="AM93" s="187"/>
      <c r="AN93" s="187"/>
      <c r="AO93" s="187"/>
      <c r="AP93" s="187"/>
      <c r="AQ93" s="187"/>
      <c r="AR93" s="187"/>
      <c r="AS93" s="187"/>
      <c r="AT93" s="187"/>
      <c r="AU93" s="187"/>
      <c r="AV93" s="187"/>
      <c r="AW93" s="187"/>
      <c r="AX93" s="187"/>
    </row>
    <row r="94" spans="1:50" s="174" customFormat="1" ht="13.15">
      <c r="A94" s="192"/>
      <c r="B94" s="533">
        <v>7.2</v>
      </c>
      <c r="C94" s="534"/>
      <c r="D94" s="473"/>
      <c r="E94" s="474"/>
      <c r="H94" s="293">
        <f t="shared" si="19"/>
        <v>0</v>
      </c>
      <c r="I94" s="200"/>
      <c r="J94" s="172"/>
      <c r="K94" s="293"/>
      <c r="L94" s="293">
        <f t="shared" si="20"/>
        <v>0</v>
      </c>
      <c r="M94" s="172"/>
      <c r="N94" s="192"/>
      <c r="O94" s="533">
        <v>7.2</v>
      </c>
      <c r="P94" s="534"/>
      <c r="Q94" s="473"/>
      <c r="R94" s="474"/>
      <c r="U94" s="293">
        <f t="shared" si="21"/>
        <v>0</v>
      </c>
      <c r="V94" s="293"/>
      <c r="W94" s="172"/>
      <c r="X94" s="172"/>
      <c r="Y94" s="172"/>
      <c r="Z94" s="172"/>
      <c r="AA94" s="172"/>
      <c r="AB94" s="172"/>
      <c r="AC94" s="172"/>
      <c r="AD94" s="172"/>
      <c r="AE94" s="172"/>
      <c r="AF94" s="172"/>
      <c r="AG94" s="172"/>
      <c r="AH94" s="172"/>
      <c r="AI94" s="172"/>
      <c r="AJ94" s="172"/>
      <c r="AK94" s="172"/>
      <c r="AL94" s="172"/>
      <c r="AM94" s="172"/>
      <c r="AN94" s="172"/>
      <c r="AO94" s="172"/>
      <c r="AP94" s="172"/>
      <c r="AQ94" s="172"/>
      <c r="AR94" s="172"/>
      <c r="AS94" s="172"/>
      <c r="AT94" s="172"/>
      <c r="AU94" s="172"/>
      <c r="AV94" s="172"/>
      <c r="AW94" s="172"/>
      <c r="AX94" s="172"/>
    </row>
    <row r="95" spans="1:50" s="174" customFormat="1" ht="13.15">
      <c r="A95" s="192"/>
      <c r="B95" s="533">
        <v>7.3</v>
      </c>
      <c r="C95" s="534"/>
      <c r="D95" s="473"/>
      <c r="E95" s="474"/>
      <c r="H95" s="293">
        <f t="shared" si="19"/>
        <v>0</v>
      </c>
      <c r="I95" s="200"/>
      <c r="J95" s="172"/>
      <c r="K95" s="293"/>
      <c r="L95" s="293">
        <f t="shared" si="20"/>
        <v>0</v>
      </c>
      <c r="M95" s="172"/>
      <c r="N95" s="192"/>
      <c r="O95" s="533">
        <v>7.3</v>
      </c>
      <c r="P95" s="534"/>
      <c r="Q95" s="473"/>
      <c r="R95" s="474"/>
      <c r="U95" s="293">
        <f t="shared" si="21"/>
        <v>0</v>
      </c>
      <c r="V95" s="293"/>
      <c r="W95" s="172"/>
      <c r="X95" s="172"/>
      <c r="Y95" s="172"/>
      <c r="Z95" s="172"/>
      <c r="AA95" s="172"/>
      <c r="AB95" s="172"/>
      <c r="AC95" s="172"/>
      <c r="AD95" s="172"/>
      <c r="AE95" s="172"/>
      <c r="AF95" s="172"/>
      <c r="AG95" s="172"/>
      <c r="AH95" s="172"/>
      <c r="AI95" s="172"/>
      <c r="AJ95" s="172"/>
      <c r="AK95" s="172"/>
      <c r="AL95" s="172"/>
      <c r="AM95" s="172"/>
      <c r="AN95" s="172"/>
      <c r="AO95" s="172"/>
      <c r="AP95" s="172"/>
      <c r="AQ95" s="172"/>
      <c r="AR95" s="172"/>
      <c r="AS95" s="172"/>
      <c r="AT95" s="172"/>
      <c r="AU95" s="172"/>
      <c r="AV95" s="172"/>
      <c r="AW95" s="172"/>
      <c r="AX95" s="172"/>
    </row>
    <row r="96" spans="1:50" s="332" customFormat="1" ht="13.15">
      <c r="A96" s="333"/>
      <c r="B96" s="533">
        <v>7.4</v>
      </c>
      <c r="C96" s="534"/>
      <c r="D96" s="473"/>
      <c r="E96" s="474"/>
      <c r="H96" s="334">
        <f t="shared" si="19"/>
        <v>0</v>
      </c>
      <c r="I96" s="335"/>
      <c r="J96" s="336"/>
      <c r="K96" s="334"/>
      <c r="L96" s="334">
        <f t="shared" si="20"/>
        <v>0</v>
      </c>
      <c r="M96" s="336"/>
      <c r="N96" s="333"/>
      <c r="O96" s="533">
        <v>7.4</v>
      </c>
      <c r="P96" s="534"/>
      <c r="Q96" s="473"/>
      <c r="R96" s="474"/>
      <c r="U96" s="334">
        <f t="shared" si="21"/>
        <v>0</v>
      </c>
      <c r="V96" s="334"/>
      <c r="W96" s="336"/>
      <c r="X96" s="336"/>
      <c r="Y96" s="336"/>
      <c r="Z96" s="336"/>
      <c r="AA96" s="336"/>
      <c r="AB96" s="336"/>
      <c r="AC96" s="336"/>
      <c r="AD96" s="336"/>
      <c r="AE96" s="336"/>
      <c r="AF96" s="336"/>
      <c r="AG96" s="336"/>
      <c r="AH96" s="336"/>
      <c r="AI96" s="336"/>
      <c r="AJ96" s="336"/>
      <c r="AK96" s="336"/>
      <c r="AL96" s="336"/>
      <c r="AM96" s="336"/>
      <c r="AN96" s="336"/>
      <c r="AO96" s="336"/>
      <c r="AP96" s="336"/>
      <c r="AQ96" s="336"/>
      <c r="AR96" s="336"/>
      <c r="AS96" s="336"/>
      <c r="AT96" s="336"/>
      <c r="AU96" s="336"/>
      <c r="AV96" s="336"/>
      <c r="AW96" s="336"/>
      <c r="AX96" s="336"/>
    </row>
    <row r="97" spans="1:50" s="332" customFormat="1" ht="13.15">
      <c r="A97" s="333"/>
      <c r="B97" s="533">
        <v>7.5</v>
      </c>
      <c r="C97" s="534"/>
      <c r="D97" s="473"/>
      <c r="E97" s="474"/>
      <c r="H97" s="334">
        <f t="shared" si="19"/>
        <v>0</v>
      </c>
      <c r="I97" s="335"/>
      <c r="J97" s="336"/>
      <c r="K97" s="334"/>
      <c r="L97" s="334">
        <f t="shared" si="20"/>
        <v>0</v>
      </c>
      <c r="M97" s="336"/>
      <c r="N97" s="333"/>
      <c r="O97" s="533">
        <v>7.5</v>
      </c>
      <c r="P97" s="534"/>
      <c r="Q97" s="473"/>
      <c r="R97" s="474"/>
      <c r="U97" s="334">
        <f t="shared" si="21"/>
        <v>0</v>
      </c>
      <c r="V97" s="334"/>
      <c r="W97" s="336"/>
      <c r="X97" s="336"/>
      <c r="Y97" s="336"/>
      <c r="Z97" s="336"/>
      <c r="AA97" s="336"/>
      <c r="AB97" s="336"/>
      <c r="AC97" s="336"/>
      <c r="AD97" s="336"/>
      <c r="AE97" s="336"/>
      <c r="AF97" s="336"/>
      <c r="AG97" s="336"/>
      <c r="AH97" s="336"/>
      <c r="AI97" s="336"/>
      <c r="AJ97" s="336"/>
      <c r="AK97" s="336"/>
      <c r="AL97" s="336"/>
      <c r="AM97" s="336"/>
      <c r="AN97" s="336"/>
      <c r="AO97" s="336"/>
      <c r="AP97" s="336"/>
      <c r="AQ97" s="336"/>
      <c r="AR97" s="336"/>
      <c r="AS97" s="336"/>
      <c r="AT97" s="336"/>
      <c r="AU97" s="336"/>
      <c r="AV97" s="336"/>
      <c r="AW97" s="336"/>
      <c r="AX97" s="336"/>
    </row>
    <row r="98" spans="1:50" s="332" customFormat="1" ht="13.15">
      <c r="A98" s="333"/>
      <c r="B98" s="533">
        <v>7.6</v>
      </c>
      <c r="C98" s="534"/>
      <c r="D98" s="473"/>
      <c r="E98" s="474"/>
      <c r="H98" s="334">
        <f t="shared" si="19"/>
        <v>0</v>
      </c>
      <c r="I98" s="335"/>
      <c r="J98" s="336"/>
      <c r="K98" s="334"/>
      <c r="L98" s="334">
        <f t="shared" si="20"/>
        <v>0</v>
      </c>
      <c r="M98" s="336"/>
      <c r="N98" s="333"/>
      <c r="O98" s="533">
        <v>7.6</v>
      </c>
      <c r="P98" s="534"/>
      <c r="Q98" s="473"/>
      <c r="R98" s="474"/>
      <c r="U98" s="334">
        <f t="shared" si="21"/>
        <v>0</v>
      </c>
      <c r="V98" s="334"/>
      <c r="W98" s="336"/>
      <c r="X98" s="336"/>
      <c r="Y98" s="336"/>
      <c r="Z98" s="336"/>
      <c r="AA98" s="336"/>
      <c r="AB98" s="336"/>
      <c r="AC98" s="336"/>
      <c r="AD98" s="336"/>
      <c r="AE98" s="336"/>
      <c r="AF98" s="336"/>
      <c r="AG98" s="336"/>
      <c r="AH98" s="336"/>
      <c r="AI98" s="336"/>
      <c r="AJ98" s="336"/>
      <c r="AK98" s="336"/>
      <c r="AL98" s="336"/>
      <c r="AM98" s="336"/>
      <c r="AN98" s="336"/>
      <c r="AO98" s="336"/>
      <c r="AP98" s="336"/>
      <c r="AQ98" s="336"/>
      <c r="AR98" s="336"/>
      <c r="AS98" s="336"/>
      <c r="AT98" s="336"/>
      <c r="AU98" s="336"/>
      <c r="AV98" s="336"/>
      <c r="AW98" s="336"/>
      <c r="AX98" s="336"/>
    </row>
    <row r="99" spans="1:50" s="332" customFormat="1" ht="13.15">
      <c r="A99" s="333"/>
      <c r="B99" s="533">
        <v>7.7</v>
      </c>
      <c r="C99" s="534"/>
      <c r="D99" s="473"/>
      <c r="E99" s="474"/>
      <c r="H99" s="334">
        <f t="shared" si="19"/>
        <v>0</v>
      </c>
      <c r="I99" s="335"/>
      <c r="J99" s="336"/>
      <c r="K99" s="334"/>
      <c r="L99" s="334">
        <f t="shared" si="20"/>
        <v>0</v>
      </c>
      <c r="M99" s="336"/>
      <c r="N99" s="333"/>
      <c r="O99" s="533">
        <v>7.7</v>
      </c>
      <c r="P99" s="534"/>
      <c r="Q99" s="473"/>
      <c r="R99" s="474"/>
      <c r="U99" s="334">
        <f t="shared" si="21"/>
        <v>0</v>
      </c>
      <c r="V99" s="334"/>
      <c r="W99" s="336"/>
      <c r="X99" s="336"/>
      <c r="Y99" s="336"/>
      <c r="Z99" s="336"/>
      <c r="AA99" s="336"/>
      <c r="AB99" s="336"/>
      <c r="AC99" s="336"/>
      <c r="AD99" s="336"/>
      <c r="AE99" s="336"/>
      <c r="AF99" s="336"/>
      <c r="AG99" s="336"/>
      <c r="AH99" s="336"/>
      <c r="AI99" s="336"/>
      <c r="AJ99" s="336"/>
      <c r="AK99" s="336"/>
      <c r="AL99" s="336"/>
      <c r="AM99" s="336"/>
      <c r="AN99" s="336"/>
      <c r="AO99" s="336"/>
      <c r="AP99" s="336"/>
      <c r="AQ99" s="336"/>
      <c r="AR99" s="336"/>
      <c r="AS99" s="336"/>
      <c r="AT99" s="336"/>
      <c r="AU99" s="336"/>
      <c r="AV99" s="336"/>
      <c r="AW99" s="336"/>
      <c r="AX99" s="336"/>
    </row>
    <row r="100" spans="1:50" s="332" customFormat="1" ht="13.15">
      <c r="A100" s="333"/>
      <c r="B100" s="533">
        <v>7.8</v>
      </c>
      <c r="C100" s="534"/>
      <c r="D100" s="473"/>
      <c r="E100" s="474"/>
      <c r="H100" s="334">
        <f t="shared" si="19"/>
        <v>0</v>
      </c>
      <c r="I100" s="335"/>
      <c r="J100" s="336"/>
      <c r="K100" s="334"/>
      <c r="L100" s="334">
        <f t="shared" si="20"/>
        <v>0</v>
      </c>
      <c r="M100" s="336"/>
      <c r="N100" s="333"/>
      <c r="O100" s="533">
        <v>7.8</v>
      </c>
      <c r="P100" s="534"/>
      <c r="Q100" s="473"/>
      <c r="R100" s="474"/>
      <c r="U100" s="334">
        <f t="shared" si="21"/>
        <v>0</v>
      </c>
      <c r="V100" s="334"/>
      <c r="W100" s="336"/>
      <c r="X100" s="336"/>
      <c r="Y100" s="336"/>
      <c r="Z100" s="336"/>
      <c r="AA100" s="336"/>
      <c r="AB100" s="336"/>
      <c r="AC100" s="336"/>
      <c r="AD100" s="336"/>
      <c r="AE100" s="336"/>
      <c r="AF100" s="336"/>
      <c r="AG100" s="336"/>
      <c r="AH100" s="336"/>
      <c r="AI100" s="336"/>
      <c r="AJ100" s="336"/>
      <c r="AK100" s="336"/>
      <c r="AL100" s="336"/>
      <c r="AM100" s="336"/>
      <c r="AN100" s="336"/>
      <c r="AO100" s="336"/>
      <c r="AP100" s="336"/>
      <c r="AQ100" s="336"/>
      <c r="AR100" s="336"/>
      <c r="AS100" s="336"/>
      <c r="AT100" s="336"/>
      <c r="AU100" s="336"/>
      <c r="AV100" s="336"/>
      <c r="AW100" s="336"/>
      <c r="AX100" s="336"/>
    </row>
    <row r="101" spans="1:50" s="332" customFormat="1" ht="13.15">
      <c r="A101" s="333"/>
      <c r="B101" s="533">
        <v>7.9</v>
      </c>
      <c r="C101" s="534"/>
      <c r="D101" s="473"/>
      <c r="E101" s="474"/>
      <c r="H101" s="334">
        <f t="shared" si="19"/>
        <v>0</v>
      </c>
      <c r="I101" s="335"/>
      <c r="J101" s="336"/>
      <c r="K101" s="334"/>
      <c r="L101" s="334">
        <f t="shared" si="20"/>
        <v>0</v>
      </c>
      <c r="M101" s="336"/>
      <c r="N101" s="333"/>
      <c r="O101" s="533">
        <v>7.9</v>
      </c>
      <c r="P101" s="534"/>
      <c r="Q101" s="473"/>
      <c r="R101" s="474"/>
      <c r="U101" s="334">
        <f t="shared" si="21"/>
        <v>0</v>
      </c>
      <c r="V101" s="334"/>
      <c r="W101" s="336"/>
      <c r="X101" s="336"/>
      <c r="Y101" s="336"/>
      <c r="Z101" s="336"/>
      <c r="AA101" s="336"/>
      <c r="AB101" s="336"/>
      <c r="AC101" s="336"/>
      <c r="AD101" s="336"/>
      <c r="AE101" s="336"/>
      <c r="AF101" s="336"/>
      <c r="AG101" s="336"/>
      <c r="AH101" s="336"/>
      <c r="AI101" s="336"/>
      <c r="AJ101" s="336"/>
      <c r="AK101" s="336"/>
      <c r="AL101" s="336"/>
      <c r="AM101" s="336"/>
      <c r="AN101" s="336"/>
      <c r="AO101" s="336"/>
      <c r="AP101" s="336"/>
      <c r="AQ101" s="336"/>
      <c r="AR101" s="336"/>
      <c r="AS101" s="336"/>
      <c r="AT101" s="336"/>
      <c r="AU101" s="336"/>
      <c r="AV101" s="336"/>
      <c r="AW101" s="336"/>
      <c r="AX101" s="336"/>
    </row>
    <row r="102" spans="1:50" ht="13.15">
      <c r="A102" s="218"/>
      <c r="B102" s="221"/>
      <c r="C102" s="221"/>
      <c r="D102" s="473"/>
      <c r="E102" s="474"/>
      <c r="F102" s="222"/>
      <c r="G102" s="222"/>
      <c r="H102" s="293"/>
      <c r="I102" s="223"/>
      <c r="K102" s="293"/>
      <c r="L102" s="293"/>
      <c r="N102" s="218"/>
      <c r="O102" s="221"/>
      <c r="P102" s="221"/>
      <c r="Q102" s="473"/>
      <c r="R102" s="474"/>
      <c r="S102" s="222"/>
      <c r="T102" s="222"/>
      <c r="U102" s="293"/>
      <c r="V102" s="293"/>
    </row>
    <row r="103" spans="1:50" ht="13.15">
      <c r="A103" s="203"/>
      <c r="B103" s="204" t="s">
        <v>136</v>
      </c>
      <c r="C103" s="205"/>
      <c r="D103" s="475"/>
      <c r="E103" s="476"/>
      <c r="F103" s="205"/>
      <c r="G103" s="205"/>
      <c r="H103" s="296">
        <f>SUM(H92:H102)</f>
        <v>0</v>
      </c>
      <c r="I103" s="224"/>
      <c r="K103" s="296">
        <f>SUM(K92:K102)</f>
        <v>0</v>
      </c>
      <c r="L103" s="296">
        <f>SUM(L92:L102)</f>
        <v>0</v>
      </c>
      <c r="N103" s="203"/>
      <c r="O103" s="204" t="s">
        <v>136</v>
      </c>
      <c r="P103" s="205"/>
      <c r="Q103" s="475"/>
      <c r="R103" s="476"/>
      <c r="S103" s="205"/>
      <c r="T103" s="205"/>
      <c r="U103" s="296">
        <f>SUM(U92:U102)</f>
        <v>0</v>
      </c>
      <c r="V103" s="296"/>
    </row>
    <row r="104" spans="1:50" ht="13.15">
      <c r="A104" s="225"/>
      <c r="B104" s="226"/>
      <c r="C104" s="226"/>
      <c r="D104" s="227"/>
      <c r="E104" s="226"/>
      <c r="F104" s="226"/>
      <c r="G104" s="226"/>
      <c r="H104" s="300"/>
      <c r="I104" s="228"/>
      <c r="K104" s="300"/>
      <c r="L104" s="300"/>
      <c r="N104" s="225"/>
      <c r="O104" s="226"/>
      <c r="P104" s="226"/>
      <c r="Q104" s="227"/>
      <c r="R104" s="226"/>
      <c r="S104" s="226"/>
      <c r="T104" s="226"/>
      <c r="U104" s="300"/>
      <c r="V104" s="300"/>
      <c r="W104" s="336"/>
    </row>
    <row r="105" spans="1:50" s="30" customFormat="1" ht="13.15">
      <c r="A105" s="89" t="s">
        <v>137</v>
      </c>
      <c r="B105" s="90"/>
      <c r="C105" s="90"/>
      <c r="D105" s="151"/>
      <c r="E105" s="90"/>
      <c r="F105" s="90"/>
      <c r="G105" s="90"/>
      <c r="H105" s="292">
        <f>SUM(H103+H89+H80+H71+H61+H52+H28)</f>
        <v>0</v>
      </c>
      <c r="I105" s="152"/>
      <c r="J105" s="70"/>
      <c r="K105" s="292">
        <f>SUM(K103+K89+K80+K71+K61+K52+K28)</f>
        <v>0</v>
      </c>
      <c r="L105" s="292">
        <f>SUM(L103+L89+L80+L71+L61+L52+L28)</f>
        <v>0</v>
      </c>
      <c r="M105" s="336"/>
      <c r="N105" s="89" t="s">
        <v>137</v>
      </c>
      <c r="O105" s="90"/>
      <c r="P105" s="90"/>
      <c r="Q105" s="151"/>
      <c r="R105" s="90"/>
      <c r="S105" s="90"/>
      <c r="T105" s="90"/>
      <c r="U105" s="292">
        <f>SUM(U103+U89+U80+U71+U61+U52+U28)</f>
        <v>0</v>
      </c>
      <c r="V105" s="292"/>
      <c r="W105" s="336"/>
      <c r="X105" s="70"/>
      <c r="Y105" s="70"/>
      <c r="Z105" s="70"/>
      <c r="AA105" s="70"/>
      <c r="AB105" s="70"/>
      <c r="AC105" s="70"/>
      <c r="AD105" s="70"/>
      <c r="AE105" s="70"/>
      <c r="AF105" s="70"/>
      <c r="AG105" s="70"/>
      <c r="AH105" s="70"/>
      <c r="AI105" s="70"/>
      <c r="AJ105" s="70"/>
      <c r="AK105" s="70"/>
      <c r="AL105" s="70"/>
      <c r="AM105" s="70"/>
      <c r="AN105" s="70"/>
      <c r="AO105" s="70"/>
      <c r="AP105" s="70"/>
      <c r="AQ105" s="70"/>
      <c r="AR105" s="70"/>
      <c r="AS105" s="70"/>
      <c r="AT105" s="70"/>
      <c r="AU105" s="70"/>
      <c r="AV105" s="70"/>
      <c r="AW105" s="70"/>
      <c r="AX105" s="70"/>
    </row>
    <row r="106" spans="1:50" ht="13.15">
      <c r="A106" s="225"/>
      <c r="B106" s="226"/>
      <c r="C106" s="226"/>
      <c r="D106" s="227"/>
      <c r="E106" s="226"/>
      <c r="F106" s="226"/>
      <c r="G106" s="226"/>
      <c r="H106" s="300"/>
      <c r="I106" s="232"/>
      <c r="K106" s="300"/>
      <c r="L106" s="300"/>
      <c r="M106" s="336"/>
      <c r="N106" s="225"/>
      <c r="O106" s="226"/>
      <c r="P106" s="226"/>
      <c r="Q106" s="227"/>
      <c r="R106" s="226"/>
      <c r="S106" s="226"/>
      <c r="T106" s="226"/>
      <c r="U106" s="300"/>
      <c r="V106" s="300"/>
      <c r="W106" s="336"/>
    </row>
    <row r="107" spans="1:50" s="30" customFormat="1" ht="13.15">
      <c r="A107" s="89" t="s">
        <v>138</v>
      </c>
      <c r="B107" s="90"/>
      <c r="C107" s="90"/>
      <c r="D107" s="151"/>
      <c r="E107" s="90"/>
      <c r="F107" s="90"/>
      <c r="G107" s="90"/>
      <c r="H107" s="292">
        <f>H105</f>
        <v>0</v>
      </c>
      <c r="I107" s="152"/>
      <c r="J107" s="70"/>
      <c r="K107" s="292">
        <f>K105</f>
        <v>0</v>
      </c>
      <c r="L107" s="292">
        <f>L105</f>
        <v>0</v>
      </c>
      <c r="M107" s="336"/>
      <c r="N107" s="89" t="s">
        <v>138</v>
      </c>
      <c r="O107" s="90"/>
      <c r="P107" s="90"/>
      <c r="Q107" s="151"/>
      <c r="R107" s="90"/>
      <c r="S107" s="90"/>
      <c r="T107" s="90"/>
      <c r="U107" s="292">
        <f>U105</f>
        <v>0</v>
      </c>
      <c r="V107" s="292"/>
      <c r="W107" s="336"/>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70"/>
      <c r="AV107" s="70"/>
      <c r="AW107" s="70"/>
      <c r="AX107" s="70"/>
    </row>
    <row r="108" spans="1:50" s="171" customFormat="1" ht="13.15">
      <c r="A108" s="233"/>
      <c r="H108" s="177"/>
      <c r="K108" s="336"/>
      <c r="L108" s="336"/>
      <c r="M108" s="336"/>
      <c r="N108" s="336"/>
      <c r="O108" s="336"/>
      <c r="P108" s="336"/>
      <c r="Q108" s="336"/>
      <c r="R108" s="336"/>
      <c r="S108" s="336"/>
      <c r="T108" s="336"/>
      <c r="U108" s="336"/>
      <c r="V108" s="336"/>
      <c r="W108" s="336"/>
    </row>
    <row r="109" spans="1:50" s="171" customFormat="1" ht="13.15">
      <c r="A109" s="233"/>
      <c r="H109" s="177"/>
      <c r="N109" s="336"/>
      <c r="O109" s="336"/>
      <c r="P109" s="336"/>
      <c r="Q109" s="336"/>
      <c r="R109" s="336"/>
      <c r="S109" s="336"/>
      <c r="T109" s="336"/>
      <c r="U109" s="336"/>
      <c r="V109" s="336"/>
      <c r="W109" s="336"/>
    </row>
    <row r="110" spans="1:50" s="171" customFormat="1" ht="13.15">
      <c r="A110" s="233"/>
      <c r="H110" s="177"/>
    </row>
    <row r="111" spans="1:50" s="171" customFormat="1" ht="13.15">
      <c r="A111" s="233"/>
      <c r="H111" s="177"/>
    </row>
    <row r="112" spans="1:50" s="171" customFormat="1" ht="13.15">
      <c r="A112" s="233"/>
      <c r="H112" s="177"/>
    </row>
    <row r="113" spans="1:8" s="171" customFormat="1" ht="13.15">
      <c r="A113" s="233"/>
      <c r="H113" s="177"/>
    </row>
    <row r="114" spans="1:8" s="171" customFormat="1" ht="13.15">
      <c r="A114" s="233"/>
      <c r="H114" s="177"/>
    </row>
    <row r="115" spans="1:8" s="171" customFormat="1" ht="13.15">
      <c r="A115" s="233"/>
      <c r="H115" s="177"/>
    </row>
    <row r="116" spans="1:8" s="171" customFormat="1" ht="13.15">
      <c r="A116" s="233"/>
      <c r="H116" s="177"/>
    </row>
    <row r="117" spans="1:8" s="171" customFormat="1" ht="13.15">
      <c r="A117" s="233"/>
      <c r="H117" s="177"/>
    </row>
    <row r="118" spans="1:8" s="171" customFormat="1" ht="13.15">
      <c r="A118" s="233"/>
      <c r="H118" s="177"/>
    </row>
    <row r="119" spans="1:8" s="171" customFormat="1" ht="13.15">
      <c r="A119" s="233"/>
      <c r="H119" s="177"/>
    </row>
    <row r="120" spans="1:8" s="171" customFormat="1" ht="13.15">
      <c r="A120" s="233"/>
      <c r="H120" s="177"/>
    </row>
    <row r="121" spans="1:8" s="171" customFormat="1" ht="13.15">
      <c r="A121" s="233"/>
      <c r="H121" s="177"/>
    </row>
    <row r="122" spans="1:8" s="171" customFormat="1" ht="13.15">
      <c r="A122" s="233"/>
      <c r="H122" s="177"/>
    </row>
    <row r="123" spans="1:8" s="171" customFormat="1" ht="13.15">
      <c r="A123" s="233"/>
      <c r="H123" s="177"/>
    </row>
    <row r="124" spans="1:8" s="171" customFormat="1" ht="13.15">
      <c r="A124" s="233"/>
      <c r="H124" s="177"/>
    </row>
    <row r="125" spans="1:8" s="171" customFormat="1" ht="13.15">
      <c r="A125" s="233"/>
      <c r="H125" s="177"/>
    </row>
    <row r="126" spans="1:8" s="171" customFormat="1" ht="13.15">
      <c r="A126" s="233"/>
      <c r="H126" s="177"/>
    </row>
    <row r="127" spans="1:8" s="171" customFormat="1" ht="13.15">
      <c r="A127" s="233"/>
      <c r="H127" s="177"/>
    </row>
    <row r="128" spans="1:8" s="171" customFormat="1" ht="13.15">
      <c r="A128" s="233"/>
      <c r="H128" s="177"/>
    </row>
    <row r="129" spans="1:8" s="171" customFormat="1" ht="13.15">
      <c r="A129" s="233"/>
      <c r="H129" s="177"/>
    </row>
    <row r="130" spans="1:8" s="171" customFormat="1" ht="13.15">
      <c r="A130" s="233"/>
      <c r="H130" s="177"/>
    </row>
    <row r="131" spans="1:8" s="171" customFormat="1" ht="13.15">
      <c r="A131" s="233"/>
      <c r="H131" s="177"/>
    </row>
    <row r="132" spans="1:8" s="171" customFormat="1" ht="13.15">
      <c r="A132" s="233"/>
      <c r="H132" s="177"/>
    </row>
    <row r="133" spans="1:8" s="171" customFormat="1" ht="13.15">
      <c r="A133" s="233"/>
      <c r="H133" s="177"/>
    </row>
    <row r="134" spans="1:8" s="171" customFormat="1" ht="13.15">
      <c r="A134" s="233"/>
      <c r="H134" s="177"/>
    </row>
    <row r="135" spans="1:8" s="171" customFormat="1" ht="13.15">
      <c r="A135" s="233"/>
      <c r="H135" s="177"/>
    </row>
    <row r="136" spans="1:8" s="171" customFormat="1" ht="13.15">
      <c r="A136" s="233"/>
      <c r="H136" s="177"/>
    </row>
    <row r="137" spans="1:8" s="171" customFormat="1" ht="13.15">
      <c r="A137" s="233"/>
      <c r="H137" s="177"/>
    </row>
    <row r="138" spans="1:8" s="171" customFormat="1" ht="13.15">
      <c r="A138" s="233"/>
      <c r="H138" s="177"/>
    </row>
    <row r="139" spans="1:8" s="171" customFormat="1" ht="13.15">
      <c r="A139" s="233"/>
      <c r="H139" s="177"/>
    </row>
    <row r="140" spans="1:8" s="171" customFormat="1" ht="13.15">
      <c r="A140" s="233"/>
      <c r="H140" s="177"/>
    </row>
    <row r="141" spans="1:8" s="171" customFormat="1" ht="13.15">
      <c r="A141" s="233"/>
      <c r="H141" s="177"/>
    </row>
    <row r="142" spans="1:8" s="171" customFormat="1" ht="13.15">
      <c r="A142" s="233"/>
      <c r="H142" s="177"/>
    </row>
    <row r="143" spans="1:8" s="171" customFormat="1" ht="13.15">
      <c r="A143" s="233"/>
      <c r="H143" s="177"/>
    </row>
    <row r="144" spans="1:8" s="171" customFormat="1" ht="13.15">
      <c r="A144" s="233"/>
      <c r="H144" s="177"/>
    </row>
    <row r="145" spans="8:8" s="171" customFormat="1" ht="13.15">
      <c r="H145" s="177"/>
    </row>
    <row r="146" spans="8:8" s="171" customFormat="1" ht="13.15">
      <c r="H146" s="177"/>
    </row>
    <row r="147" spans="8:8" s="171" customFormat="1" ht="13.15">
      <c r="H147" s="177"/>
    </row>
    <row r="148" spans="8:8" s="171" customFormat="1" ht="13.15">
      <c r="H148" s="177"/>
    </row>
    <row r="149" spans="8:8" s="171" customFormat="1" ht="13.15">
      <c r="H149" s="177"/>
    </row>
    <row r="150" spans="8:8" s="171" customFormat="1" ht="13.15">
      <c r="H150" s="177"/>
    </row>
    <row r="151" spans="8:8" s="171" customFormat="1" ht="13.15">
      <c r="H151" s="177"/>
    </row>
    <row r="152" spans="8:8" s="171" customFormat="1" ht="13.15">
      <c r="H152" s="177"/>
    </row>
    <row r="153" spans="8:8" s="171" customFormat="1" ht="13.15">
      <c r="H153" s="177"/>
    </row>
    <row r="154" spans="8:8" s="171" customFormat="1" ht="13.15">
      <c r="H154" s="177"/>
    </row>
    <row r="155" spans="8:8" s="171" customFormat="1" ht="13.15">
      <c r="H155" s="177"/>
    </row>
    <row r="156" spans="8:8" s="171" customFormat="1" ht="13.15">
      <c r="H156" s="177"/>
    </row>
    <row r="157" spans="8:8" s="171" customFormat="1" ht="13.15">
      <c r="H157" s="177"/>
    </row>
    <row r="158" spans="8:8" s="171" customFormat="1" ht="13.15">
      <c r="H158" s="177"/>
    </row>
    <row r="159" spans="8:8" s="171" customFormat="1" ht="13.15">
      <c r="H159" s="177"/>
    </row>
    <row r="160" spans="8:8" s="171" customFormat="1" ht="13.15">
      <c r="H160" s="177"/>
    </row>
    <row r="161" spans="8:8" s="171" customFormat="1" ht="13.15">
      <c r="H161" s="177"/>
    </row>
    <row r="162" spans="8:8" s="171" customFormat="1" ht="13.15">
      <c r="H162" s="177"/>
    </row>
    <row r="163" spans="8:8" s="171" customFormat="1" ht="13.15">
      <c r="H163" s="177"/>
    </row>
    <row r="164" spans="8:8" s="171" customFormat="1" ht="13.15">
      <c r="H164" s="177"/>
    </row>
    <row r="165" spans="8:8" s="171" customFormat="1" ht="13.15">
      <c r="H165" s="177"/>
    </row>
    <row r="166" spans="8:8" s="171" customFormat="1" ht="13.15">
      <c r="H166" s="177"/>
    </row>
    <row r="167" spans="8:8" s="171" customFormat="1" ht="13.15">
      <c r="H167" s="177"/>
    </row>
    <row r="168" spans="8:8" s="171" customFormat="1" ht="13.15">
      <c r="H168" s="177"/>
    </row>
    <row r="169" spans="8:8" s="171" customFormat="1" ht="13.15">
      <c r="H169" s="177"/>
    </row>
    <row r="170" spans="8:8" s="171" customFormat="1" ht="13.15">
      <c r="H170" s="177"/>
    </row>
    <row r="171" spans="8:8" s="171" customFormat="1" ht="13.15">
      <c r="H171" s="177"/>
    </row>
    <row r="172" spans="8:8" s="171" customFormat="1" ht="13.15">
      <c r="H172" s="177"/>
    </row>
    <row r="173" spans="8:8" s="171" customFormat="1" ht="13.15">
      <c r="H173" s="177"/>
    </row>
    <row r="174" spans="8:8" s="171" customFormat="1" ht="13.15">
      <c r="H174" s="177"/>
    </row>
    <row r="175" spans="8:8" s="171" customFormat="1" ht="13.15">
      <c r="H175" s="177"/>
    </row>
    <row r="176" spans="8:8" s="171" customFormat="1" ht="13.15">
      <c r="H176" s="177"/>
    </row>
    <row r="177" spans="8:8" s="171" customFormat="1" ht="13.15">
      <c r="H177" s="177"/>
    </row>
    <row r="178" spans="8:8" s="171" customFormat="1" ht="13.15">
      <c r="H178" s="177"/>
    </row>
    <row r="179" spans="8:8" s="171" customFormat="1" ht="13.15">
      <c r="H179" s="177"/>
    </row>
    <row r="180" spans="8:8" s="171" customFormat="1" ht="13.15">
      <c r="H180" s="177"/>
    </row>
    <row r="181" spans="8:8" s="171" customFormat="1" ht="13.15">
      <c r="H181" s="177"/>
    </row>
    <row r="182" spans="8:8" s="171" customFormat="1" ht="13.15">
      <c r="H182" s="177"/>
    </row>
    <row r="183" spans="8:8" s="171" customFormat="1" ht="13.15">
      <c r="H183" s="177"/>
    </row>
    <row r="184" spans="8:8" s="171" customFormat="1" ht="13.15">
      <c r="H184" s="177"/>
    </row>
    <row r="185" spans="8:8" s="171" customFormat="1" ht="13.15">
      <c r="H185" s="177"/>
    </row>
    <row r="186" spans="8:8" s="171" customFormat="1" ht="13.15">
      <c r="H186" s="177"/>
    </row>
    <row r="187" spans="8:8" s="171" customFormat="1" ht="13.15">
      <c r="H187" s="177"/>
    </row>
    <row r="188" spans="8:8" s="171" customFormat="1" ht="13.15">
      <c r="H188" s="177"/>
    </row>
    <row r="189" spans="8:8" s="171" customFormat="1" ht="13.15">
      <c r="H189" s="177"/>
    </row>
    <row r="190" spans="8:8" s="171" customFormat="1" ht="13.15">
      <c r="H190" s="177"/>
    </row>
    <row r="191" spans="8:8" s="171" customFormat="1" ht="13.15">
      <c r="H191" s="177"/>
    </row>
    <row r="192" spans="8:8" s="171" customFormat="1" ht="13.15">
      <c r="H192" s="177"/>
    </row>
    <row r="193" spans="8:8" s="171" customFormat="1" ht="13.15">
      <c r="H193" s="177"/>
    </row>
    <row r="194" spans="8:8" s="171" customFormat="1" ht="13.15">
      <c r="H194" s="177"/>
    </row>
    <row r="195" spans="8:8" s="171" customFormat="1" ht="13.15">
      <c r="H195" s="177"/>
    </row>
    <row r="196" spans="8:8" s="171" customFormat="1" ht="13.15">
      <c r="H196" s="177"/>
    </row>
    <row r="197" spans="8:8" s="171" customFormat="1" ht="13.15">
      <c r="H197" s="177"/>
    </row>
    <row r="198" spans="8:8" s="171" customFormat="1" ht="13.15">
      <c r="H198" s="177"/>
    </row>
    <row r="199" spans="8:8" s="171" customFormat="1" ht="13.15">
      <c r="H199" s="177"/>
    </row>
    <row r="200" spans="8:8" s="171" customFormat="1" ht="13.15">
      <c r="H200" s="177"/>
    </row>
    <row r="201" spans="8:8" s="171" customFormat="1" ht="13.15">
      <c r="H201" s="177"/>
    </row>
    <row r="202" spans="8:8" s="171" customFormat="1" ht="13.15">
      <c r="H202" s="177"/>
    </row>
    <row r="203" spans="8:8" s="171" customFormat="1" ht="13.15">
      <c r="H203" s="177"/>
    </row>
    <row r="204" spans="8:8" s="171" customFormat="1" ht="13.15">
      <c r="H204" s="177"/>
    </row>
    <row r="205" spans="8:8" s="171" customFormat="1" ht="13.15">
      <c r="H205" s="177"/>
    </row>
    <row r="206" spans="8:8" s="171" customFormat="1" ht="13.15">
      <c r="H206" s="177"/>
    </row>
    <row r="207" spans="8:8" s="171" customFormat="1" ht="13.15">
      <c r="H207" s="177"/>
    </row>
    <row r="208" spans="8:8" s="171" customFormat="1" ht="13.15">
      <c r="H208" s="177"/>
    </row>
    <row r="209" spans="8:8" s="171" customFormat="1" ht="13.15">
      <c r="H209" s="177"/>
    </row>
    <row r="210" spans="8:8" s="171" customFormat="1" ht="13.15">
      <c r="H210" s="177"/>
    </row>
    <row r="211" spans="8:8" s="171" customFormat="1" ht="13.15">
      <c r="H211" s="177"/>
    </row>
    <row r="212" spans="8:8" s="171" customFormat="1" ht="13.15">
      <c r="H212" s="177"/>
    </row>
    <row r="213" spans="8:8" s="171" customFormat="1" ht="13.15">
      <c r="H213" s="177"/>
    </row>
    <row r="214" spans="8:8" s="171" customFormat="1" ht="13.15">
      <c r="H214" s="177"/>
    </row>
    <row r="215" spans="8:8" s="171" customFormat="1" ht="13.15">
      <c r="H215" s="177"/>
    </row>
    <row r="216" spans="8:8" s="171" customFormat="1" ht="13.15">
      <c r="H216" s="177"/>
    </row>
    <row r="217" spans="8:8" s="171" customFormat="1" ht="13.15">
      <c r="H217" s="177"/>
    </row>
    <row r="218" spans="8:8" s="171" customFormat="1" ht="13.15">
      <c r="H218" s="177"/>
    </row>
    <row r="219" spans="8:8" s="171" customFormat="1" ht="13.15">
      <c r="H219" s="177"/>
    </row>
    <row r="220" spans="8:8" s="171" customFormat="1" ht="13.15">
      <c r="H220" s="177"/>
    </row>
    <row r="221" spans="8:8" s="171" customFormat="1" ht="13.15">
      <c r="H221" s="177"/>
    </row>
    <row r="222" spans="8:8" s="171" customFormat="1" ht="13.15">
      <c r="H222" s="177"/>
    </row>
    <row r="223" spans="8:8" s="171" customFormat="1" ht="13.15">
      <c r="H223" s="177"/>
    </row>
    <row r="224" spans="8:8" s="171" customFormat="1" ht="13.15">
      <c r="H224" s="177"/>
    </row>
    <row r="225" spans="8:8" s="171" customFormat="1" ht="13.15">
      <c r="H225" s="177"/>
    </row>
    <row r="226" spans="8:8" s="171" customFormat="1" ht="13.15">
      <c r="H226" s="177"/>
    </row>
    <row r="227" spans="8:8" s="171" customFormat="1" ht="13.15">
      <c r="H227" s="177"/>
    </row>
    <row r="228" spans="8:8" s="171" customFormat="1" ht="13.15">
      <c r="H228" s="177"/>
    </row>
    <row r="229" spans="8:8" s="171" customFormat="1" ht="13.15">
      <c r="H229" s="177"/>
    </row>
    <row r="230" spans="8:8" s="171" customFormat="1" ht="13.15">
      <c r="H230" s="177"/>
    </row>
    <row r="231" spans="8:8" s="171" customFormat="1" ht="13.15">
      <c r="H231" s="177"/>
    </row>
    <row r="232" spans="8:8" s="171" customFormat="1" ht="13.15">
      <c r="H232" s="177"/>
    </row>
    <row r="233" spans="8:8" s="171" customFormat="1" ht="13.15">
      <c r="H233" s="177"/>
    </row>
    <row r="234" spans="8:8" s="171" customFormat="1" ht="13.15">
      <c r="H234" s="177"/>
    </row>
    <row r="235" spans="8:8" s="171" customFormat="1" ht="13.15">
      <c r="H235" s="177"/>
    </row>
    <row r="236" spans="8:8" s="171" customFormat="1" ht="13.15">
      <c r="H236" s="177"/>
    </row>
    <row r="237" spans="8:8" s="171" customFormat="1" ht="13.15">
      <c r="H237" s="177"/>
    </row>
    <row r="238" spans="8:8" s="171" customFormat="1" ht="13.15">
      <c r="H238" s="177"/>
    </row>
    <row r="239" spans="8:8" s="171" customFormat="1" ht="13.15">
      <c r="H239" s="177"/>
    </row>
    <row r="240" spans="8:8" s="171" customFormat="1" ht="13.15">
      <c r="H240" s="177"/>
    </row>
    <row r="241" spans="8:8" s="171" customFormat="1" ht="13.15">
      <c r="H241" s="177"/>
    </row>
    <row r="242" spans="8:8" s="171" customFormat="1" ht="13.15">
      <c r="H242" s="177"/>
    </row>
    <row r="243" spans="8:8" s="171" customFormat="1" ht="13.15">
      <c r="H243" s="177"/>
    </row>
    <row r="244" spans="8:8" s="171" customFormat="1" ht="13.15">
      <c r="H244" s="177"/>
    </row>
    <row r="245" spans="8:8" s="171" customFormat="1" ht="13.15">
      <c r="H245" s="177"/>
    </row>
    <row r="246" spans="8:8" s="171" customFormat="1" ht="13.15">
      <c r="H246" s="177"/>
    </row>
    <row r="247" spans="8:8" s="171" customFormat="1" ht="13.15">
      <c r="H247" s="177"/>
    </row>
    <row r="248" spans="8:8" s="171" customFormat="1" ht="13.15">
      <c r="H248" s="177"/>
    </row>
    <row r="249" spans="8:8" s="171" customFormat="1" ht="13.15">
      <c r="H249" s="177"/>
    </row>
    <row r="250" spans="8:8" s="171" customFormat="1" ht="13.15">
      <c r="H250" s="177"/>
    </row>
    <row r="251" spans="8:8" s="171" customFormat="1" ht="13.15">
      <c r="H251" s="177"/>
    </row>
    <row r="252" spans="8:8" s="171" customFormat="1" ht="13.15">
      <c r="H252" s="177"/>
    </row>
    <row r="253" spans="8:8" s="171" customFormat="1" ht="13.15">
      <c r="H253" s="177"/>
    </row>
    <row r="254" spans="8:8" s="171" customFormat="1" ht="13.15">
      <c r="H254" s="177"/>
    </row>
    <row r="255" spans="8:8" s="171" customFormat="1" ht="13.15">
      <c r="H255" s="177"/>
    </row>
    <row r="256" spans="8:8" s="171" customFormat="1" ht="13.15">
      <c r="H256" s="177"/>
    </row>
    <row r="257" spans="8:8" s="171" customFormat="1" ht="13.15">
      <c r="H257" s="177"/>
    </row>
    <row r="258" spans="8:8" s="171" customFormat="1" ht="13.15">
      <c r="H258" s="177"/>
    </row>
    <row r="259" spans="8:8" s="171" customFormat="1" ht="13.15">
      <c r="H259" s="177"/>
    </row>
    <row r="260" spans="8:8" s="171" customFormat="1" ht="13.15">
      <c r="H260" s="177"/>
    </row>
    <row r="261" spans="8:8" s="171" customFormat="1" ht="13.15">
      <c r="H261" s="177"/>
    </row>
    <row r="262" spans="8:8" s="171" customFormat="1" ht="13.15">
      <c r="H262" s="177"/>
    </row>
    <row r="263" spans="8:8" s="171" customFormat="1" ht="13.15">
      <c r="H263" s="177"/>
    </row>
    <row r="264" spans="8:8" s="171" customFormat="1" ht="13.15">
      <c r="H264" s="177"/>
    </row>
    <row r="265" spans="8:8" s="171" customFormat="1" ht="13.15">
      <c r="H265" s="177"/>
    </row>
    <row r="266" spans="8:8" s="171" customFormat="1" ht="13.15">
      <c r="H266" s="177"/>
    </row>
    <row r="267" spans="8:8" s="171" customFormat="1" ht="13.15">
      <c r="H267" s="177"/>
    </row>
    <row r="268" spans="8:8" s="171" customFormat="1" ht="13.15">
      <c r="H268" s="177"/>
    </row>
    <row r="269" spans="8:8" s="171" customFormat="1" ht="13.15">
      <c r="H269" s="177"/>
    </row>
    <row r="270" spans="8:8" s="171" customFormat="1" ht="13.15">
      <c r="H270" s="177"/>
    </row>
    <row r="271" spans="8:8" s="171" customFormat="1" ht="13.15">
      <c r="H271" s="177"/>
    </row>
    <row r="272" spans="8:8" s="171" customFormat="1" ht="13.15">
      <c r="H272" s="177"/>
    </row>
    <row r="273" spans="8:8" s="171" customFormat="1" ht="13.15">
      <c r="H273" s="177"/>
    </row>
    <row r="274" spans="8:8" s="171" customFormat="1" ht="13.15">
      <c r="H274" s="177"/>
    </row>
    <row r="275" spans="8:8" s="171" customFormat="1" ht="13.15">
      <c r="H275" s="177"/>
    </row>
    <row r="276" spans="8:8" s="171" customFormat="1" ht="13.15">
      <c r="H276" s="177"/>
    </row>
    <row r="277" spans="8:8" s="171" customFormat="1" ht="13.15">
      <c r="H277" s="177"/>
    </row>
    <row r="278" spans="8:8" s="171" customFormat="1" ht="13.15">
      <c r="H278" s="177"/>
    </row>
    <row r="279" spans="8:8" s="171" customFormat="1" ht="13.15">
      <c r="H279" s="177"/>
    </row>
    <row r="280" spans="8:8" s="171" customFormat="1" ht="13.15">
      <c r="H280" s="177"/>
    </row>
    <row r="281" spans="8:8" s="171" customFormat="1" ht="13.15">
      <c r="H281" s="177"/>
    </row>
    <row r="282" spans="8:8" s="171" customFormat="1" ht="13.15">
      <c r="H282" s="177"/>
    </row>
    <row r="283" spans="8:8" s="171" customFormat="1" ht="13.15">
      <c r="H283" s="177"/>
    </row>
    <row r="284" spans="8:8" s="171" customFormat="1" ht="13.15">
      <c r="H284" s="177"/>
    </row>
    <row r="285" spans="8:8" s="171" customFormat="1" ht="13.15">
      <c r="H285" s="177"/>
    </row>
    <row r="286" spans="8:8" s="171" customFormat="1" ht="13.15">
      <c r="H286" s="177"/>
    </row>
    <row r="287" spans="8:8" s="171" customFormat="1" ht="13.15">
      <c r="H287" s="177"/>
    </row>
    <row r="288" spans="8:8" s="171" customFormat="1" ht="13.15">
      <c r="H288" s="177"/>
    </row>
    <row r="289" spans="8:8" s="171" customFormat="1" ht="13.15">
      <c r="H289" s="177"/>
    </row>
    <row r="290" spans="8:8" s="171" customFormat="1" ht="13.15">
      <c r="H290" s="177"/>
    </row>
    <row r="291" spans="8:8" s="171" customFormat="1" ht="13.15">
      <c r="H291" s="177"/>
    </row>
    <row r="292" spans="8:8" s="171" customFormat="1" ht="13.15">
      <c r="H292" s="177"/>
    </row>
    <row r="293" spans="8:8" s="171" customFormat="1" ht="13.15">
      <c r="H293" s="177"/>
    </row>
    <row r="294" spans="8:8" s="171" customFormat="1" ht="13.15">
      <c r="H294" s="177"/>
    </row>
    <row r="295" spans="8:8" s="171" customFormat="1" ht="13.15">
      <c r="H295" s="177"/>
    </row>
    <row r="296" spans="8:8" s="171" customFormat="1" ht="13.15">
      <c r="H296" s="177"/>
    </row>
    <row r="297" spans="8:8" s="171" customFormat="1" ht="13.15">
      <c r="H297" s="177"/>
    </row>
    <row r="298" spans="8:8" s="171" customFormat="1" ht="13.15">
      <c r="H298" s="177"/>
    </row>
    <row r="299" spans="8:8" s="171" customFormat="1" ht="13.15">
      <c r="H299" s="177"/>
    </row>
    <row r="300" spans="8:8" s="171" customFormat="1" ht="13.15">
      <c r="H300" s="177"/>
    </row>
    <row r="301" spans="8:8" s="171" customFormat="1" ht="13.15">
      <c r="H301" s="177"/>
    </row>
    <row r="302" spans="8:8" s="171" customFormat="1" ht="13.15">
      <c r="H302" s="177"/>
    </row>
    <row r="303" spans="8:8" s="171" customFormat="1" ht="13.15">
      <c r="H303" s="177"/>
    </row>
    <row r="304" spans="8:8" s="171" customFormat="1" ht="13.15">
      <c r="H304" s="177"/>
    </row>
    <row r="305" spans="8:8" s="171" customFormat="1" ht="13.15">
      <c r="H305" s="177"/>
    </row>
    <row r="306" spans="8:8" s="171" customFormat="1" ht="13.15">
      <c r="H306" s="177"/>
    </row>
    <row r="307" spans="8:8" s="171" customFormat="1" ht="13.15">
      <c r="H307" s="177"/>
    </row>
    <row r="308" spans="8:8" s="171" customFormat="1" ht="13.15">
      <c r="H308" s="177"/>
    </row>
    <row r="309" spans="8:8" s="171" customFormat="1" ht="13.15">
      <c r="H309" s="177"/>
    </row>
    <row r="310" spans="8:8" s="171" customFormat="1" ht="13.15">
      <c r="H310" s="177"/>
    </row>
    <row r="311" spans="8:8" s="171" customFormat="1" ht="13.15">
      <c r="H311" s="177"/>
    </row>
    <row r="312" spans="8:8" s="171" customFormat="1" ht="13.15">
      <c r="H312" s="177"/>
    </row>
    <row r="313" spans="8:8" s="171" customFormat="1" ht="13.15">
      <c r="H313" s="177"/>
    </row>
    <row r="314" spans="8:8" s="171" customFormat="1" ht="13.15">
      <c r="H314" s="177"/>
    </row>
    <row r="315" spans="8:8" s="171" customFormat="1" ht="13.15">
      <c r="H315" s="177"/>
    </row>
    <row r="316" spans="8:8" s="171" customFormat="1" ht="13.15">
      <c r="H316" s="177"/>
    </row>
    <row r="317" spans="8:8" s="171" customFormat="1" ht="13.15">
      <c r="H317" s="177"/>
    </row>
    <row r="318" spans="8:8" s="171" customFormat="1" ht="13.15">
      <c r="H318" s="177"/>
    </row>
    <row r="319" spans="8:8" s="171" customFormat="1" ht="13.15">
      <c r="H319" s="177"/>
    </row>
    <row r="320" spans="8:8" s="171" customFormat="1" ht="13.15">
      <c r="H320" s="177"/>
    </row>
    <row r="321" spans="8:8" s="171" customFormat="1" ht="13.15">
      <c r="H321" s="177"/>
    </row>
    <row r="322" spans="8:8" s="171" customFormat="1" ht="13.15">
      <c r="H322" s="177"/>
    </row>
    <row r="323" spans="8:8" s="171" customFormat="1" ht="13.15">
      <c r="H323" s="177"/>
    </row>
    <row r="324" spans="8:8" s="171" customFormat="1" ht="13.15">
      <c r="H324" s="177"/>
    </row>
    <row r="325" spans="8:8" s="171" customFormat="1" ht="13.15">
      <c r="H325" s="177"/>
    </row>
    <row r="326" spans="8:8" s="171" customFormat="1" ht="13.15">
      <c r="H326" s="177"/>
    </row>
    <row r="327" spans="8:8" s="171" customFormat="1" ht="13.15">
      <c r="H327" s="177"/>
    </row>
    <row r="328" spans="8:8" s="171" customFormat="1" ht="13.15">
      <c r="H328" s="177"/>
    </row>
    <row r="329" spans="8:8" s="171" customFormat="1" ht="13.15">
      <c r="H329" s="177"/>
    </row>
    <row r="330" spans="8:8" s="171" customFormat="1" ht="13.15">
      <c r="H330" s="177"/>
    </row>
    <row r="331" spans="8:8" s="171" customFormat="1" ht="13.15">
      <c r="H331" s="177"/>
    </row>
    <row r="332" spans="8:8" s="171" customFormat="1" ht="13.15">
      <c r="H332" s="177"/>
    </row>
    <row r="333" spans="8:8" s="171" customFormat="1" ht="13.15">
      <c r="H333" s="177"/>
    </row>
    <row r="334" spans="8:8" s="171" customFormat="1" ht="13.15">
      <c r="H334" s="177"/>
    </row>
    <row r="335" spans="8:8" s="171" customFormat="1" ht="13.15">
      <c r="H335" s="177"/>
    </row>
    <row r="336" spans="8:8" s="171" customFormat="1" ht="13.15">
      <c r="H336" s="177"/>
    </row>
    <row r="337" spans="8:8" s="171" customFormat="1" ht="13.15">
      <c r="H337" s="177"/>
    </row>
    <row r="338" spans="8:8" s="171" customFormat="1" ht="13.15">
      <c r="H338" s="177"/>
    </row>
    <row r="339" spans="8:8" s="171" customFormat="1" ht="13.15">
      <c r="H339" s="177"/>
    </row>
    <row r="340" spans="8:8" s="171" customFormat="1" ht="13.15">
      <c r="H340" s="177"/>
    </row>
    <row r="341" spans="8:8" s="171" customFormat="1" ht="13.15">
      <c r="H341" s="177"/>
    </row>
    <row r="342" spans="8:8" s="171" customFormat="1" ht="13.15">
      <c r="H342" s="177"/>
    </row>
    <row r="343" spans="8:8" s="171" customFormat="1" ht="13.15">
      <c r="H343" s="177"/>
    </row>
    <row r="344" spans="8:8" s="171" customFormat="1" ht="13.15">
      <c r="H344" s="177"/>
    </row>
    <row r="345" spans="8:8" s="171" customFormat="1" ht="13.15">
      <c r="H345" s="177"/>
    </row>
    <row r="346" spans="8:8" s="171" customFormat="1" ht="13.15">
      <c r="H346" s="177"/>
    </row>
    <row r="347" spans="8:8" s="171" customFormat="1" ht="13.15">
      <c r="H347" s="177"/>
    </row>
    <row r="348" spans="8:8" s="171" customFormat="1" ht="13.15">
      <c r="H348" s="177"/>
    </row>
    <row r="349" spans="8:8" s="171" customFormat="1" ht="13.15">
      <c r="H349" s="177"/>
    </row>
    <row r="350" spans="8:8" s="171" customFormat="1" ht="13.15">
      <c r="H350" s="177"/>
    </row>
    <row r="351" spans="8:8" s="171" customFormat="1" ht="13.15">
      <c r="H351" s="177"/>
    </row>
    <row r="352" spans="8:8" s="171" customFormat="1" ht="13.15">
      <c r="H352" s="177"/>
    </row>
    <row r="353" spans="8:8" s="171" customFormat="1" ht="13.15">
      <c r="H353" s="177"/>
    </row>
    <row r="354" spans="8:8" s="171" customFormat="1" ht="13.15">
      <c r="H354" s="177"/>
    </row>
    <row r="355" spans="8:8" s="171" customFormat="1" ht="13.15">
      <c r="H355" s="177"/>
    </row>
    <row r="356" spans="8:8" s="171" customFormat="1" ht="13.15">
      <c r="H356" s="177"/>
    </row>
    <row r="357" spans="8:8" s="171" customFormat="1" ht="13.15">
      <c r="H357" s="177"/>
    </row>
    <row r="358" spans="8:8" s="171" customFormat="1" ht="13.15">
      <c r="H358" s="177"/>
    </row>
    <row r="359" spans="8:8" s="171" customFormat="1" ht="13.15">
      <c r="H359" s="177"/>
    </row>
    <row r="360" spans="8:8" s="171" customFormat="1" ht="13.15">
      <c r="H360" s="177"/>
    </row>
    <row r="361" spans="8:8" s="171" customFormat="1" ht="13.15">
      <c r="H361" s="177"/>
    </row>
    <row r="362" spans="8:8" s="171" customFormat="1" ht="13.15">
      <c r="H362" s="177"/>
    </row>
    <row r="363" spans="8:8" s="171" customFormat="1" ht="13.15">
      <c r="H363" s="177"/>
    </row>
    <row r="364" spans="8:8" s="171" customFormat="1" ht="13.15">
      <c r="H364" s="177"/>
    </row>
    <row r="365" spans="8:8" s="171" customFormat="1" ht="13.15">
      <c r="H365" s="177"/>
    </row>
    <row r="366" spans="8:8" s="171" customFormat="1" ht="13.15">
      <c r="H366" s="177"/>
    </row>
    <row r="367" spans="8:8" s="171" customFormat="1" ht="13.15">
      <c r="H367" s="177"/>
    </row>
    <row r="368" spans="8:8" s="171" customFormat="1" ht="13.15">
      <c r="H368" s="177"/>
    </row>
    <row r="369" spans="8:8" s="171" customFormat="1" ht="13.15">
      <c r="H369" s="177"/>
    </row>
    <row r="370" spans="8:8" s="171" customFormat="1" ht="13.15">
      <c r="H370" s="177"/>
    </row>
    <row r="371" spans="8:8" s="171" customFormat="1" ht="13.15">
      <c r="H371" s="177"/>
    </row>
    <row r="372" spans="8:8" s="171" customFormat="1" ht="13.15">
      <c r="H372" s="177"/>
    </row>
    <row r="373" spans="8:8" s="171" customFormat="1" ht="13.15">
      <c r="H373" s="177"/>
    </row>
    <row r="374" spans="8:8" s="171" customFormat="1" ht="13.15">
      <c r="H374" s="177"/>
    </row>
    <row r="375" spans="8:8" s="171" customFormat="1" ht="13.15">
      <c r="H375" s="177"/>
    </row>
    <row r="376" spans="8:8" s="171" customFormat="1" ht="13.15">
      <c r="H376" s="177"/>
    </row>
    <row r="377" spans="8:8" s="171" customFormat="1" ht="13.15">
      <c r="H377" s="177"/>
    </row>
    <row r="378" spans="8:8" s="171" customFormat="1" ht="13.15">
      <c r="H378" s="177"/>
    </row>
    <row r="379" spans="8:8" s="171" customFormat="1" ht="13.15">
      <c r="H379" s="177"/>
    </row>
    <row r="380" spans="8:8" s="171" customFormat="1" ht="13.15">
      <c r="H380" s="177"/>
    </row>
    <row r="381" spans="8:8" s="171" customFormat="1" ht="13.15">
      <c r="H381" s="177"/>
    </row>
    <row r="382" spans="8:8" s="171" customFormat="1" ht="13.15">
      <c r="H382" s="177"/>
    </row>
    <row r="383" spans="8:8" s="171" customFormat="1" ht="13.15">
      <c r="H383" s="177"/>
    </row>
    <row r="384" spans="8:8" s="171" customFormat="1" ht="13.15">
      <c r="H384" s="177"/>
    </row>
    <row r="385" spans="8:8" s="171" customFormat="1" ht="13.15">
      <c r="H385" s="177"/>
    </row>
    <row r="386" spans="8:8" s="171" customFormat="1" ht="13.15">
      <c r="H386" s="177"/>
    </row>
    <row r="387" spans="8:8" s="171" customFormat="1" ht="13.15">
      <c r="H387" s="177"/>
    </row>
    <row r="388" spans="8:8" s="171" customFormat="1" ht="13.15">
      <c r="H388" s="177"/>
    </row>
    <row r="389" spans="8:8" s="171" customFormat="1" ht="13.15">
      <c r="H389" s="177"/>
    </row>
    <row r="390" spans="8:8" s="171" customFormat="1" ht="13.15">
      <c r="H390" s="177"/>
    </row>
    <row r="391" spans="8:8" s="171" customFormat="1" ht="13.15">
      <c r="H391" s="177"/>
    </row>
    <row r="392" spans="8:8" s="171" customFormat="1" ht="13.15">
      <c r="H392" s="177"/>
    </row>
    <row r="393" spans="8:8" s="171" customFormat="1" ht="13.15">
      <c r="H393" s="177"/>
    </row>
    <row r="394" spans="8:8" s="171" customFormat="1" ht="13.15">
      <c r="H394" s="177"/>
    </row>
    <row r="395" spans="8:8" s="171" customFormat="1" ht="13.15">
      <c r="H395" s="177"/>
    </row>
    <row r="396" spans="8:8" s="171" customFormat="1" ht="13.15">
      <c r="H396" s="177"/>
    </row>
    <row r="397" spans="8:8" s="171" customFormat="1" ht="13.15">
      <c r="H397" s="177"/>
    </row>
    <row r="398" spans="8:8" s="171" customFormat="1" ht="13.15">
      <c r="H398" s="177"/>
    </row>
    <row r="399" spans="8:8" s="171" customFormat="1" ht="13.15">
      <c r="H399" s="177"/>
    </row>
    <row r="400" spans="8:8" s="171" customFormat="1" ht="13.15">
      <c r="H400" s="177"/>
    </row>
    <row r="401" spans="8:8" s="171" customFormat="1" ht="13.15">
      <c r="H401" s="177"/>
    </row>
    <row r="402" spans="8:8" s="171" customFormat="1" ht="13.15">
      <c r="H402" s="177"/>
    </row>
    <row r="403" spans="8:8" s="171" customFormat="1" ht="13.15">
      <c r="H403" s="177"/>
    </row>
    <row r="404" spans="8:8" s="171" customFormat="1" ht="13.15">
      <c r="H404" s="177"/>
    </row>
    <row r="405" spans="8:8" s="171" customFormat="1" ht="13.15">
      <c r="H405" s="177"/>
    </row>
    <row r="406" spans="8:8" s="171" customFormat="1" ht="13.15">
      <c r="H406" s="177"/>
    </row>
    <row r="407" spans="8:8" s="171" customFormat="1" ht="13.15">
      <c r="H407" s="177"/>
    </row>
    <row r="408" spans="8:8" s="171" customFormat="1" ht="13.15">
      <c r="H408" s="177"/>
    </row>
    <row r="409" spans="8:8" s="171" customFormat="1" ht="13.15">
      <c r="H409" s="177"/>
    </row>
    <row r="410" spans="8:8" s="171" customFormat="1" ht="13.15">
      <c r="H410" s="177"/>
    </row>
    <row r="411" spans="8:8" s="171" customFormat="1" ht="13.15">
      <c r="H411" s="177"/>
    </row>
    <row r="412" spans="8:8" s="171" customFormat="1" ht="13.15">
      <c r="H412" s="177"/>
    </row>
    <row r="413" spans="8:8" s="171" customFormat="1" ht="13.15">
      <c r="H413" s="177"/>
    </row>
    <row r="414" spans="8:8" s="171" customFormat="1" ht="13.15">
      <c r="H414" s="177"/>
    </row>
    <row r="415" spans="8:8" s="171" customFormat="1" ht="13.15">
      <c r="H415" s="177"/>
    </row>
    <row r="416" spans="8:8" s="171" customFormat="1" ht="13.15">
      <c r="H416" s="177"/>
    </row>
    <row r="417" spans="8:8" s="171" customFormat="1" ht="13.15">
      <c r="H417" s="177"/>
    </row>
    <row r="418" spans="8:8" s="171" customFormat="1" ht="13.15">
      <c r="H418" s="177"/>
    </row>
    <row r="419" spans="8:8" s="171" customFormat="1" ht="13.15">
      <c r="H419" s="177"/>
    </row>
    <row r="420" spans="8:8" s="171" customFormat="1" ht="13.15">
      <c r="H420" s="177"/>
    </row>
    <row r="421" spans="8:8" s="171" customFormat="1" ht="13.15">
      <c r="H421" s="177"/>
    </row>
    <row r="422" spans="8:8" s="171" customFormat="1" ht="13.15">
      <c r="H422" s="177"/>
    </row>
    <row r="423" spans="8:8" s="171" customFormat="1" ht="13.15">
      <c r="H423" s="177"/>
    </row>
    <row r="424" spans="8:8" s="171" customFormat="1" ht="13.15">
      <c r="H424" s="177"/>
    </row>
    <row r="425" spans="8:8" s="171" customFormat="1" ht="13.15">
      <c r="H425" s="177"/>
    </row>
    <row r="426" spans="8:8" s="171" customFormat="1" ht="13.15">
      <c r="H426" s="177"/>
    </row>
    <row r="427" spans="8:8" s="171" customFormat="1" ht="13.15">
      <c r="H427" s="177"/>
    </row>
    <row r="428" spans="8:8" s="171" customFormat="1" ht="13.15">
      <c r="H428" s="177"/>
    </row>
    <row r="429" spans="8:8" s="171" customFormat="1" ht="13.15">
      <c r="H429" s="177"/>
    </row>
    <row r="430" spans="8:8" s="171" customFormat="1" ht="13.15">
      <c r="H430" s="177"/>
    </row>
    <row r="431" spans="8:8" s="171" customFormat="1" ht="13.15">
      <c r="H431" s="177"/>
    </row>
    <row r="432" spans="8:8" s="171" customFormat="1" ht="13.15">
      <c r="H432" s="177"/>
    </row>
    <row r="433" spans="8:8" s="171" customFormat="1" ht="13.15">
      <c r="H433" s="177"/>
    </row>
    <row r="434" spans="8:8" s="171" customFormat="1" ht="13.15">
      <c r="H434" s="177"/>
    </row>
    <row r="435" spans="8:8" s="171" customFormat="1" ht="13.15">
      <c r="H435" s="177"/>
    </row>
    <row r="436" spans="8:8" s="171" customFormat="1" ht="13.15">
      <c r="H436" s="177"/>
    </row>
    <row r="437" spans="8:8" s="171" customFormat="1" ht="13.15">
      <c r="H437" s="177"/>
    </row>
    <row r="438" spans="8:8" s="171" customFormat="1" ht="13.15">
      <c r="H438" s="177"/>
    </row>
    <row r="439" spans="8:8" s="171" customFormat="1" ht="13.15">
      <c r="H439" s="177"/>
    </row>
    <row r="440" spans="8:8" s="171" customFormat="1" ht="13.15">
      <c r="H440" s="177"/>
    </row>
    <row r="441" spans="8:8" s="171" customFormat="1" ht="13.15">
      <c r="H441" s="177"/>
    </row>
    <row r="442" spans="8:8" s="171" customFormat="1" ht="13.15">
      <c r="H442" s="177"/>
    </row>
    <row r="443" spans="8:8" s="171" customFormat="1" ht="13.15">
      <c r="H443" s="177"/>
    </row>
    <row r="444" spans="8:8" s="171" customFormat="1" ht="13.15">
      <c r="H444" s="177"/>
    </row>
    <row r="445" spans="8:8" s="171" customFormat="1" ht="13.15">
      <c r="H445" s="177"/>
    </row>
    <row r="446" spans="8:8" s="171" customFormat="1" ht="13.15">
      <c r="H446" s="177"/>
    </row>
    <row r="447" spans="8:8" s="171" customFormat="1" ht="13.15">
      <c r="H447" s="177"/>
    </row>
    <row r="448" spans="8:8" s="171" customFormat="1" ht="13.15">
      <c r="H448" s="177"/>
    </row>
    <row r="449" spans="8:8" s="171" customFormat="1" ht="13.15">
      <c r="H449" s="177"/>
    </row>
    <row r="450" spans="8:8" s="171" customFormat="1" ht="13.15">
      <c r="H450" s="177"/>
    </row>
    <row r="451" spans="8:8" s="171" customFormat="1" ht="13.15">
      <c r="H451" s="177"/>
    </row>
    <row r="452" spans="8:8" s="171" customFormat="1" ht="13.15">
      <c r="H452" s="177"/>
    </row>
    <row r="453" spans="8:8" s="171" customFormat="1" ht="13.15">
      <c r="H453" s="177"/>
    </row>
    <row r="454" spans="8:8" s="171" customFormat="1" ht="13.15">
      <c r="H454" s="177"/>
    </row>
    <row r="455" spans="8:8" s="171" customFormat="1" ht="13.15">
      <c r="H455" s="177"/>
    </row>
    <row r="456" spans="8:8" s="171" customFormat="1" ht="13.15">
      <c r="H456" s="177"/>
    </row>
    <row r="457" spans="8:8" s="171" customFormat="1" ht="13.15">
      <c r="H457" s="177"/>
    </row>
    <row r="458" spans="8:8" s="171" customFormat="1" ht="13.15">
      <c r="H458" s="177"/>
    </row>
    <row r="459" spans="8:8" s="171" customFormat="1" ht="13.15">
      <c r="H459" s="177"/>
    </row>
    <row r="460" spans="8:8" s="171" customFormat="1" ht="13.15">
      <c r="H460" s="177"/>
    </row>
    <row r="461" spans="8:8" s="171" customFormat="1" ht="13.15">
      <c r="H461" s="177"/>
    </row>
    <row r="462" spans="8:8" s="171" customFormat="1" ht="13.15">
      <c r="H462" s="177"/>
    </row>
    <row r="463" spans="8:8" s="171" customFormat="1" ht="13.15">
      <c r="H463" s="177"/>
    </row>
    <row r="464" spans="8:8" s="171" customFormat="1" ht="13.15">
      <c r="H464" s="177"/>
    </row>
    <row r="465" spans="8:8" s="171" customFormat="1" ht="13.15">
      <c r="H465" s="177"/>
    </row>
    <row r="466" spans="8:8" s="171" customFormat="1" ht="13.15">
      <c r="H466" s="177"/>
    </row>
    <row r="467" spans="8:8" s="171" customFormat="1" ht="13.15">
      <c r="H467" s="177"/>
    </row>
    <row r="468" spans="8:8" s="171" customFormat="1" ht="13.15">
      <c r="H468" s="177"/>
    </row>
    <row r="469" spans="8:8" s="171" customFormat="1" ht="13.15">
      <c r="H469" s="177"/>
    </row>
    <row r="470" spans="8:8" s="171" customFormat="1" ht="13.15">
      <c r="H470" s="177"/>
    </row>
    <row r="471" spans="8:8" s="171" customFormat="1" ht="13.15">
      <c r="H471" s="177"/>
    </row>
    <row r="472" spans="8:8" s="171" customFormat="1" ht="13.15">
      <c r="H472" s="177"/>
    </row>
    <row r="473" spans="8:8" s="171" customFormat="1" ht="13.15">
      <c r="H473" s="177"/>
    </row>
    <row r="474" spans="8:8" s="171" customFormat="1" ht="13.15">
      <c r="H474" s="177"/>
    </row>
    <row r="475" spans="8:8" s="171" customFormat="1" ht="13.15">
      <c r="H475" s="177"/>
    </row>
    <row r="476" spans="8:8" s="171" customFormat="1" ht="13.15">
      <c r="H476" s="177"/>
    </row>
    <row r="477" spans="8:8" s="171" customFormat="1" ht="13.15">
      <c r="H477" s="177"/>
    </row>
    <row r="478" spans="8:8" s="171" customFormat="1" ht="13.15">
      <c r="H478" s="177"/>
    </row>
    <row r="479" spans="8:8" s="171" customFormat="1" ht="13.15">
      <c r="H479" s="177"/>
    </row>
    <row r="480" spans="8:8" s="171" customFormat="1" ht="13.15">
      <c r="H480" s="177"/>
    </row>
    <row r="481" spans="8:8" s="171" customFormat="1" ht="13.15">
      <c r="H481" s="177"/>
    </row>
    <row r="482" spans="8:8" s="171" customFormat="1" ht="13.15">
      <c r="H482" s="177"/>
    </row>
    <row r="483" spans="8:8" s="171" customFormat="1" ht="13.15">
      <c r="H483" s="177"/>
    </row>
    <row r="484" spans="8:8" s="171" customFormat="1" ht="13.15">
      <c r="H484" s="177"/>
    </row>
    <row r="485" spans="8:8" s="171" customFormat="1" ht="13.15">
      <c r="H485" s="177"/>
    </row>
    <row r="486" spans="8:8" s="171" customFormat="1" ht="13.15">
      <c r="H486" s="177"/>
    </row>
    <row r="487" spans="8:8" s="171" customFormat="1" ht="13.15">
      <c r="H487" s="177"/>
    </row>
    <row r="488" spans="8:8" s="171" customFormat="1" ht="13.15">
      <c r="H488" s="177"/>
    </row>
    <row r="489" spans="8:8" s="171" customFormat="1" ht="13.15">
      <c r="H489" s="177"/>
    </row>
    <row r="490" spans="8:8" s="171" customFormat="1" ht="13.15">
      <c r="H490" s="177"/>
    </row>
    <row r="491" spans="8:8" s="171" customFormat="1" ht="13.15">
      <c r="H491" s="177"/>
    </row>
    <row r="492" spans="8:8" s="171" customFormat="1" ht="13.15">
      <c r="H492" s="177"/>
    </row>
    <row r="493" spans="8:8" s="171" customFormat="1" ht="13.15">
      <c r="H493" s="177"/>
    </row>
    <row r="494" spans="8:8" s="171" customFormat="1" ht="13.15">
      <c r="H494" s="177"/>
    </row>
    <row r="495" spans="8:8" s="171" customFormat="1" ht="13.15">
      <c r="H495" s="177"/>
    </row>
    <row r="496" spans="8:8" s="171" customFormat="1" ht="13.15">
      <c r="H496" s="177"/>
    </row>
    <row r="497" spans="8:8" s="171" customFormat="1" ht="13.15">
      <c r="H497" s="177"/>
    </row>
    <row r="498" spans="8:8" s="171" customFormat="1" ht="13.15">
      <c r="H498" s="177"/>
    </row>
    <row r="499" spans="8:8" s="171" customFormat="1" ht="13.15">
      <c r="H499" s="177"/>
    </row>
    <row r="500" spans="8:8" s="171" customFormat="1" ht="13.15">
      <c r="H500" s="177"/>
    </row>
    <row r="501" spans="8:8" s="171" customFormat="1" ht="13.15">
      <c r="H501" s="177"/>
    </row>
    <row r="502" spans="8:8" s="171" customFormat="1" ht="13.15">
      <c r="H502" s="177"/>
    </row>
    <row r="503" spans="8:8" s="171" customFormat="1" ht="13.15">
      <c r="H503" s="177"/>
    </row>
    <row r="504" spans="8:8" s="171" customFormat="1" ht="13.15">
      <c r="H504" s="177"/>
    </row>
    <row r="505" spans="8:8" s="171" customFormat="1" ht="13.15">
      <c r="H505" s="177"/>
    </row>
    <row r="506" spans="8:8" s="171" customFormat="1" ht="13.15">
      <c r="H506" s="177"/>
    </row>
    <row r="507" spans="8:8" s="171" customFormat="1" ht="13.15">
      <c r="H507" s="177"/>
    </row>
    <row r="508" spans="8:8" s="171" customFormat="1" ht="13.15">
      <c r="H508" s="177"/>
    </row>
    <row r="509" spans="8:8" s="171" customFormat="1" ht="13.15">
      <c r="H509" s="177"/>
    </row>
    <row r="510" spans="8:8" s="171" customFormat="1" ht="13.15">
      <c r="H510" s="177"/>
    </row>
    <row r="511" spans="8:8" s="171" customFormat="1" ht="13.15">
      <c r="H511" s="177"/>
    </row>
    <row r="512" spans="8:8" s="171" customFormat="1" ht="13.15">
      <c r="H512" s="177"/>
    </row>
    <row r="513" spans="8:8" s="171" customFormat="1" ht="13.15">
      <c r="H513" s="177"/>
    </row>
    <row r="514" spans="8:8" s="171" customFormat="1" ht="13.15">
      <c r="H514" s="177"/>
    </row>
    <row r="515" spans="8:8" s="171" customFormat="1" ht="13.15">
      <c r="H515" s="177"/>
    </row>
    <row r="516" spans="8:8" s="171" customFormat="1" ht="13.15">
      <c r="H516" s="177"/>
    </row>
    <row r="517" spans="8:8" s="171" customFormat="1" ht="13.15">
      <c r="H517" s="177"/>
    </row>
    <row r="518" spans="8:8" s="171" customFormat="1" ht="13.15">
      <c r="H518" s="177"/>
    </row>
    <row r="519" spans="8:8" s="171" customFormat="1" ht="13.15">
      <c r="H519" s="177"/>
    </row>
    <row r="520" spans="8:8" s="171" customFormat="1" ht="13.15">
      <c r="H520" s="177"/>
    </row>
    <row r="521" spans="8:8" s="171" customFormat="1" ht="13.15">
      <c r="H521" s="177"/>
    </row>
    <row r="522" spans="8:8" s="171" customFormat="1" ht="13.15">
      <c r="H522" s="177"/>
    </row>
    <row r="523" spans="8:8" s="171" customFormat="1" ht="13.15">
      <c r="H523" s="177"/>
    </row>
    <row r="524" spans="8:8" s="171" customFormat="1" ht="13.15">
      <c r="H524" s="177"/>
    </row>
    <row r="525" spans="8:8" s="171" customFormat="1" ht="13.15">
      <c r="H525" s="177"/>
    </row>
    <row r="526" spans="8:8" s="171" customFormat="1" ht="13.15">
      <c r="H526" s="177"/>
    </row>
    <row r="527" spans="8:8" s="171" customFormat="1" ht="13.15">
      <c r="H527" s="177"/>
    </row>
    <row r="528" spans="8:8" s="171" customFormat="1" ht="13.15">
      <c r="H528" s="177"/>
    </row>
    <row r="529" spans="8:8" s="171" customFormat="1" ht="13.15">
      <c r="H529" s="177"/>
    </row>
    <row r="530" spans="8:8" s="171" customFormat="1" ht="13.15">
      <c r="H530" s="177"/>
    </row>
    <row r="531" spans="8:8" s="171" customFormat="1" ht="13.15">
      <c r="H531" s="177"/>
    </row>
    <row r="532" spans="8:8" s="171" customFormat="1" ht="13.15">
      <c r="H532" s="177"/>
    </row>
    <row r="533" spans="8:8" s="171" customFormat="1" ht="13.15">
      <c r="H533" s="177"/>
    </row>
    <row r="534" spans="8:8" s="171" customFormat="1" ht="13.15">
      <c r="H534" s="177"/>
    </row>
    <row r="535" spans="8:8" s="171" customFormat="1" ht="13.15">
      <c r="H535" s="177"/>
    </row>
    <row r="536" spans="8:8" s="171" customFormat="1" ht="13.15">
      <c r="H536" s="177"/>
    </row>
    <row r="537" spans="8:8" s="171" customFormat="1" ht="13.15">
      <c r="H537" s="177"/>
    </row>
    <row r="538" spans="8:8" s="171" customFormat="1" ht="13.15">
      <c r="H538" s="177"/>
    </row>
    <row r="539" spans="8:8" s="171" customFormat="1" ht="13.15">
      <c r="H539" s="177"/>
    </row>
    <row r="540" spans="8:8" s="171" customFormat="1" ht="13.15">
      <c r="H540" s="177"/>
    </row>
    <row r="541" spans="8:8" s="171" customFormat="1" ht="13.15">
      <c r="H541" s="177"/>
    </row>
    <row r="542" spans="8:8" s="171" customFormat="1" ht="13.15">
      <c r="H542" s="177"/>
    </row>
    <row r="543" spans="8:8" s="171" customFormat="1" ht="13.15">
      <c r="H543" s="177"/>
    </row>
    <row r="544" spans="8:8" s="171" customFormat="1" ht="13.15">
      <c r="H544" s="177"/>
    </row>
    <row r="545" spans="8:8" s="171" customFormat="1" ht="13.15">
      <c r="H545" s="177"/>
    </row>
    <row r="546" spans="8:8" s="171" customFormat="1" ht="13.15">
      <c r="H546" s="177"/>
    </row>
    <row r="547" spans="8:8" s="171" customFormat="1" ht="13.15">
      <c r="H547" s="177"/>
    </row>
    <row r="548" spans="8:8" s="171" customFormat="1" ht="13.15">
      <c r="H548" s="177"/>
    </row>
    <row r="549" spans="8:8" s="171" customFormat="1" ht="13.15">
      <c r="H549" s="177"/>
    </row>
    <row r="550" spans="8:8" s="171" customFormat="1" ht="13.15">
      <c r="H550" s="177"/>
    </row>
    <row r="551" spans="8:8" s="171" customFormat="1" ht="13.15">
      <c r="H551" s="177"/>
    </row>
    <row r="552" spans="8:8" s="171" customFormat="1" ht="13.15">
      <c r="H552" s="177"/>
    </row>
    <row r="553" spans="8:8" s="171" customFormat="1" ht="13.15">
      <c r="H553" s="177"/>
    </row>
    <row r="554" spans="8:8" s="171" customFormat="1" ht="13.15">
      <c r="H554" s="177"/>
    </row>
    <row r="555" spans="8:8" s="171" customFormat="1" ht="13.15">
      <c r="H555" s="177"/>
    </row>
    <row r="556" spans="8:8" s="171" customFormat="1" ht="13.15">
      <c r="H556" s="177"/>
    </row>
    <row r="557" spans="8:8" s="171" customFormat="1" ht="13.15">
      <c r="H557" s="177"/>
    </row>
    <row r="558" spans="8:8" s="171" customFormat="1" ht="13.15">
      <c r="H558" s="177"/>
    </row>
    <row r="559" spans="8:8" s="171" customFormat="1" ht="13.15">
      <c r="H559" s="177"/>
    </row>
    <row r="560" spans="8:8" s="171" customFormat="1" ht="13.15">
      <c r="H560" s="177"/>
    </row>
    <row r="561" spans="8:8" s="171" customFormat="1" ht="13.15">
      <c r="H561" s="177"/>
    </row>
    <row r="562" spans="8:8" s="171" customFormat="1" ht="13.15">
      <c r="H562" s="177"/>
    </row>
    <row r="563" spans="8:8" s="171" customFormat="1" ht="13.15">
      <c r="H563" s="177"/>
    </row>
    <row r="564" spans="8:8" s="171" customFormat="1" ht="13.15">
      <c r="H564" s="177"/>
    </row>
    <row r="565" spans="8:8" s="171" customFormat="1" ht="13.15">
      <c r="H565" s="177"/>
    </row>
    <row r="566" spans="8:8" s="171" customFormat="1" ht="13.15">
      <c r="H566" s="177"/>
    </row>
    <row r="567" spans="8:8" s="171" customFormat="1" ht="13.15">
      <c r="H567" s="177"/>
    </row>
    <row r="568" spans="8:8" s="171" customFormat="1" ht="13.15">
      <c r="H568" s="177"/>
    </row>
    <row r="569" spans="8:8" s="171" customFormat="1" ht="13.15">
      <c r="H569" s="177"/>
    </row>
    <row r="570" spans="8:8" s="171" customFormat="1" ht="13.15">
      <c r="H570" s="177"/>
    </row>
    <row r="571" spans="8:8" s="171" customFormat="1" ht="13.15">
      <c r="H571" s="177"/>
    </row>
    <row r="572" spans="8:8" s="171" customFormat="1" ht="13.15">
      <c r="H572" s="177"/>
    </row>
    <row r="573" spans="8:8" s="171" customFormat="1" ht="13.15">
      <c r="H573" s="177"/>
    </row>
    <row r="574" spans="8:8" s="171" customFormat="1" ht="13.15">
      <c r="H574" s="177"/>
    </row>
    <row r="575" spans="8:8" s="171" customFormat="1" ht="13.15">
      <c r="H575" s="177"/>
    </row>
    <row r="576" spans="8:8" s="171" customFormat="1" ht="13.15">
      <c r="H576" s="177"/>
    </row>
    <row r="577" spans="8:8" s="171" customFormat="1" ht="13.15">
      <c r="H577" s="177"/>
    </row>
    <row r="578" spans="8:8" s="171" customFormat="1" ht="13.15">
      <c r="H578" s="177"/>
    </row>
    <row r="579" spans="8:8" s="171" customFormat="1" ht="13.15">
      <c r="H579" s="177"/>
    </row>
    <row r="580" spans="8:8" s="171" customFormat="1" ht="13.15">
      <c r="H580" s="177"/>
    </row>
    <row r="581" spans="8:8" s="171" customFormat="1" ht="13.15">
      <c r="H581" s="177"/>
    </row>
    <row r="582" spans="8:8" s="171" customFormat="1" ht="13.15">
      <c r="H582" s="177"/>
    </row>
    <row r="583" spans="8:8" s="171" customFormat="1" ht="13.15">
      <c r="H583" s="177"/>
    </row>
    <row r="584" spans="8:8" s="171" customFormat="1" ht="13.15">
      <c r="H584" s="177"/>
    </row>
    <row r="585" spans="8:8" s="171" customFormat="1" ht="13.15">
      <c r="H585" s="177"/>
    </row>
    <row r="586" spans="8:8" s="171" customFormat="1" ht="13.15">
      <c r="H586" s="177"/>
    </row>
    <row r="587" spans="8:8" s="171" customFormat="1" ht="13.15">
      <c r="H587" s="177"/>
    </row>
    <row r="588" spans="8:8" s="171" customFormat="1" ht="13.15">
      <c r="H588" s="177"/>
    </row>
    <row r="589" spans="8:8" s="171" customFormat="1" ht="13.15">
      <c r="H589" s="177"/>
    </row>
    <row r="590" spans="8:8" s="171" customFormat="1" ht="13.15">
      <c r="H590" s="177"/>
    </row>
  </sheetData>
  <mergeCells count="253">
    <mergeCell ref="O100:P100"/>
    <mergeCell ref="Q100:R100"/>
    <mergeCell ref="O101:P101"/>
    <mergeCell ref="Q101:R101"/>
    <mergeCell ref="Q102:R102"/>
    <mergeCell ref="Q103:R103"/>
    <mergeCell ref="O97:P97"/>
    <mergeCell ref="Q97:R97"/>
    <mergeCell ref="O98:P98"/>
    <mergeCell ref="Q98:R98"/>
    <mergeCell ref="O99:P99"/>
    <mergeCell ref="Q99:R99"/>
    <mergeCell ref="O94:P94"/>
    <mergeCell ref="Q94:R94"/>
    <mergeCell ref="O95:P95"/>
    <mergeCell ref="Q95:R95"/>
    <mergeCell ref="O96:P96"/>
    <mergeCell ref="Q96:R96"/>
    <mergeCell ref="Q88:R88"/>
    <mergeCell ref="Q89:R89"/>
    <mergeCell ref="Q90:R90"/>
    <mergeCell ref="Q91:R91"/>
    <mergeCell ref="Q92:R92"/>
    <mergeCell ref="O93:P93"/>
    <mergeCell ref="Q93:R93"/>
    <mergeCell ref="O85:P85"/>
    <mergeCell ref="Q85:R85"/>
    <mergeCell ref="O86:P86"/>
    <mergeCell ref="Q86:R86"/>
    <mergeCell ref="O87:P87"/>
    <mergeCell ref="Q87:R87"/>
    <mergeCell ref="Q79:R79"/>
    <mergeCell ref="Q80:R80"/>
    <mergeCell ref="Q81:R81"/>
    <mergeCell ref="Q82:R82"/>
    <mergeCell ref="Q83:R83"/>
    <mergeCell ref="O84:P84"/>
    <mergeCell ref="Q84:R84"/>
    <mergeCell ref="O76:P76"/>
    <mergeCell ref="Q76:R76"/>
    <mergeCell ref="O77:P77"/>
    <mergeCell ref="Q77:R77"/>
    <mergeCell ref="O78:P78"/>
    <mergeCell ref="Q78:R78"/>
    <mergeCell ref="Q70:R70"/>
    <mergeCell ref="Q71:R71"/>
    <mergeCell ref="Q72:R72"/>
    <mergeCell ref="Q73:R73"/>
    <mergeCell ref="Q74:R74"/>
    <mergeCell ref="O75:P75"/>
    <mergeCell ref="Q75:R75"/>
    <mergeCell ref="O67:P67"/>
    <mergeCell ref="Q67:R67"/>
    <mergeCell ref="O68:P68"/>
    <mergeCell ref="Q68:R68"/>
    <mergeCell ref="O69:P69"/>
    <mergeCell ref="Q69:R69"/>
    <mergeCell ref="Q62:R62"/>
    <mergeCell ref="Q63:R63"/>
    <mergeCell ref="Q64:R64"/>
    <mergeCell ref="Q65:R65"/>
    <mergeCell ref="O66:P66"/>
    <mergeCell ref="Q66:R66"/>
    <mergeCell ref="O58:P58"/>
    <mergeCell ref="Q58:R58"/>
    <mergeCell ref="O59:P59"/>
    <mergeCell ref="Q59:R59"/>
    <mergeCell ref="Q60:R60"/>
    <mergeCell ref="Q61:R61"/>
    <mergeCell ref="Q54:R54"/>
    <mergeCell ref="Q55:R55"/>
    <mergeCell ref="O56:P56"/>
    <mergeCell ref="Q56:R56"/>
    <mergeCell ref="O57:P57"/>
    <mergeCell ref="Q57:R57"/>
    <mergeCell ref="Q48:R48"/>
    <mergeCell ref="Q49:R49"/>
    <mergeCell ref="Q50:R50"/>
    <mergeCell ref="Q51:R51"/>
    <mergeCell ref="Q52:R52"/>
    <mergeCell ref="Q53:R53"/>
    <mergeCell ref="O45:P45"/>
    <mergeCell ref="Q45:R45"/>
    <mergeCell ref="O46:P46"/>
    <mergeCell ref="Q46:R46"/>
    <mergeCell ref="O47:P47"/>
    <mergeCell ref="Q47:R47"/>
    <mergeCell ref="O42:P42"/>
    <mergeCell ref="Q42:R42"/>
    <mergeCell ref="O43:P43"/>
    <mergeCell ref="Q43:R43"/>
    <mergeCell ref="O44:P44"/>
    <mergeCell ref="Q44:R44"/>
    <mergeCell ref="O37:P37"/>
    <mergeCell ref="Q37:R37"/>
    <mergeCell ref="Q38:R38"/>
    <mergeCell ref="Q39:R39"/>
    <mergeCell ref="Q40:R40"/>
    <mergeCell ref="O41:P41"/>
    <mergeCell ref="Q41:R41"/>
    <mergeCell ref="O34:P34"/>
    <mergeCell ref="Q34:R34"/>
    <mergeCell ref="O35:P35"/>
    <mergeCell ref="Q35:R35"/>
    <mergeCell ref="O36:P36"/>
    <mergeCell ref="Q36:R36"/>
    <mergeCell ref="O24:P24"/>
    <mergeCell ref="Q28:R28"/>
    <mergeCell ref="Q31:R31"/>
    <mergeCell ref="Q32:R32"/>
    <mergeCell ref="O33:P33"/>
    <mergeCell ref="Q33:R33"/>
    <mergeCell ref="T16:T17"/>
    <mergeCell ref="U16:U17"/>
    <mergeCell ref="V16:V17"/>
    <mergeCell ref="O21:P21"/>
    <mergeCell ref="O22:P22"/>
    <mergeCell ref="O23:P23"/>
    <mergeCell ref="K15:L15"/>
    <mergeCell ref="K16:K17"/>
    <mergeCell ref="L16:L17"/>
    <mergeCell ref="N15:Q15"/>
    <mergeCell ref="R15:S15"/>
    <mergeCell ref="T15:U15"/>
    <mergeCell ref="N16:P17"/>
    <mergeCell ref="Q16:Q17"/>
    <mergeCell ref="R16:R17"/>
    <mergeCell ref="S16:S17"/>
    <mergeCell ref="B100:C100"/>
    <mergeCell ref="D100:E100"/>
    <mergeCell ref="B101:C101"/>
    <mergeCell ref="D101:E101"/>
    <mergeCell ref="D102:E102"/>
    <mergeCell ref="D103:E103"/>
    <mergeCell ref="B97:C97"/>
    <mergeCell ref="D97:E97"/>
    <mergeCell ref="B98:C98"/>
    <mergeCell ref="D98:E98"/>
    <mergeCell ref="B99:C99"/>
    <mergeCell ref="D99:E99"/>
    <mergeCell ref="B94:C94"/>
    <mergeCell ref="D94:E94"/>
    <mergeCell ref="B95:C95"/>
    <mergeCell ref="D95:E95"/>
    <mergeCell ref="B96:C96"/>
    <mergeCell ref="D96:E96"/>
    <mergeCell ref="D88:E88"/>
    <mergeCell ref="D89:E89"/>
    <mergeCell ref="D90:E90"/>
    <mergeCell ref="D91:E91"/>
    <mergeCell ref="D92:E92"/>
    <mergeCell ref="B93:C93"/>
    <mergeCell ref="D93:E93"/>
    <mergeCell ref="B85:C85"/>
    <mergeCell ref="D85:E85"/>
    <mergeCell ref="B86:C86"/>
    <mergeCell ref="D86:E86"/>
    <mergeCell ref="B87:C87"/>
    <mergeCell ref="D87:E87"/>
    <mergeCell ref="D79:E79"/>
    <mergeCell ref="D80:E80"/>
    <mergeCell ref="D81:E81"/>
    <mergeCell ref="D82:E82"/>
    <mergeCell ref="D83:E83"/>
    <mergeCell ref="B84:C84"/>
    <mergeCell ref="D84:E84"/>
    <mergeCell ref="B76:C76"/>
    <mergeCell ref="D76:E76"/>
    <mergeCell ref="B77:C77"/>
    <mergeCell ref="D77:E77"/>
    <mergeCell ref="B78:C78"/>
    <mergeCell ref="D78:E78"/>
    <mergeCell ref="D70:E70"/>
    <mergeCell ref="D71:E71"/>
    <mergeCell ref="D72:E72"/>
    <mergeCell ref="D73:E73"/>
    <mergeCell ref="D74:E74"/>
    <mergeCell ref="B75:C75"/>
    <mergeCell ref="D75:E75"/>
    <mergeCell ref="B67:C67"/>
    <mergeCell ref="D67:E67"/>
    <mergeCell ref="B68:C68"/>
    <mergeCell ref="D68:E68"/>
    <mergeCell ref="B69:C69"/>
    <mergeCell ref="D69:E69"/>
    <mergeCell ref="D62:E62"/>
    <mergeCell ref="D63:E63"/>
    <mergeCell ref="D64:E64"/>
    <mergeCell ref="D65:E65"/>
    <mergeCell ref="B66:C66"/>
    <mergeCell ref="D66:E66"/>
    <mergeCell ref="B58:C58"/>
    <mergeCell ref="D58:E58"/>
    <mergeCell ref="B59:C59"/>
    <mergeCell ref="D59:E59"/>
    <mergeCell ref="D60:E60"/>
    <mergeCell ref="D61:E61"/>
    <mergeCell ref="D54:E54"/>
    <mergeCell ref="D55:E55"/>
    <mergeCell ref="B56:C56"/>
    <mergeCell ref="D56:E56"/>
    <mergeCell ref="B57:C57"/>
    <mergeCell ref="D57:E57"/>
    <mergeCell ref="D48:E48"/>
    <mergeCell ref="D49:E49"/>
    <mergeCell ref="D50:E50"/>
    <mergeCell ref="D51:E51"/>
    <mergeCell ref="D52:E52"/>
    <mergeCell ref="D53:E53"/>
    <mergeCell ref="B45:C45"/>
    <mergeCell ref="D45:E45"/>
    <mergeCell ref="B46:C46"/>
    <mergeCell ref="D46:E46"/>
    <mergeCell ref="B47:C47"/>
    <mergeCell ref="D47:E47"/>
    <mergeCell ref="B42:C42"/>
    <mergeCell ref="D42:E42"/>
    <mergeCell ref="B43:C43"/>
    <mergeCell ref="D43:E43"/>
    <mergeCell ref="B44:C44"/>
    <mergeCell ref="D44:E44"/>
    <mergeCell ref="B37:C37"/>
    <mergeCell ref="D37:E37"/>
    <mergeCell ref="D38:E38"/>
    <mergeCell ref="D39:E39"/>
    <mergeCell ref="D40:E40"/>
    <mergeCell ref="B41:C41"/>
    <mergeCell ref="D41:E41"/>
    <mergeCell ref="B34:C34"/>
    <mergeCell ref="D34:E34"/>
    <mergeCell ref="B35:C35"/>
    <mergeCell ref="D35:E35"/>
    <mergeCell ref="B36:C36"/>
    <mergeCell ref="D36:E36"/>
    <mergeCell ref="B24:C24"/>
    <mergeCell ref="D28:E28"/>
    <mergeCell ref="D31:E31"/>
    <mergeCell ref="D32:E32"/>
    <mergeCell ref="B33:C33"/>
    <mergeCell ref="D33:E33"/>
    <mergeCell ref="D10:G10"/>
    <mergeCell ref="A16:C17"/>
    <mergeCell ref="I16:I17"/>
    <mergeCell ref="B21:C21"/>
    <mergeCell ref="B22:C22"/>
    <mergeCell ref="B23:C23"/>
    <mergeCell ref="D11:G11"/>
    <mergeCell ref="D4:G4"/>
    <mergeCell ref="D5:G5"/>
    <mergeCell ref="D6:G6"/>
    <mergeCell ref="D7:G7"/>
    <mergeCell ref="D8:G8"/>
    <mergeCell ref="D9:G9"/>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CDCDB-764A-46E1-A066-6051BA71D75F}">
  <sheetPr>
    <tabColor rgb="FF0070C0"/>
    <pageSetUpPr autoPageBreaks="0" fitToPage="1"/>
  </sheetPr>
  <dimension ref="A1:BF1005"/>
  <sheetViews>
    <sheetView showFormulas="1" showZeros="0" zoomScale="84" zoomScaleNormal="84" zoomScalePageLayoutView="120" workbookViewId="0">
      <selection activeCell="D19" sqref="D19"/>
    </sheetView>
  </sheetViews>
  <sheetFormatPr defaultColWidth="8.44140625" defaultRowHeight="12.75" customHeight="1"/>
  <cols>
    <col min="1" max="1" width="8.44140625" style="70"/>
    <col min="2" max="2" width="38.33203125" style="30" customWidth="1"/>
    <col min="3" max="3" width="17.5546875" style="30" customWidth="1"/>
    <col min="4" max="4" width="18.33203125" style="30" customWidth="1"/>
    <col min="5" max="5" width="20.33203125" style="30" customWidth="1"/>
    <col min="6" max="9" width="8.44140625" style="70"/>
    <col min="10" max="10" width="10.109375" style="70" customWidth="1"/>
    <col min="11" max="16" width="8.44140625" style="70"/>
    <col min="17" max="17" width="12.88671875" style="70" customWidth="1"/>
    <col min="18" max="18" width="8.5546875" style="70" customWidth="1"/>
    <col min="19" max="58" width="8.44140625" style="70"/>
    <col min="59" max="16384" width="8.44140625" style="30"/>
  </cols>
  <sheetData>
    <row r="1" spans="1:55" s="70" customFormat="1" ht="12.75" customHeight="1"/>
    <row r="2" spans="1:55" s="70" customFormat="1" ht="22.9" customHeight="1">
      <c r="B2" s="342" t="s">
        <v>64</v>
      </c>
      <c r="C2" s="569"/>
      <c r="D2" s="505"/>
    </row>
    <row r="3" spans="1:55" s="70" customFormat="1" ht="21.6" customHeight="1">
      <c r="B3" s="342" t="s">
        <v>65</v>
      </c>
      <c r="C3" s="569"/>
      <c r="D3" s="505"/>
    </row>
    <row r="4" spans="1:55" s="70" customFormat="1" ht="21" customHeight="1">
      <c r="B4" s="342" t="s">
        <v>66</v>
      </c>
      <c r="C4" s="569"/>
      <c r="D4" s="505"/>
    </row>
    <row r="5" spans="1:55" s="70" customFormat="1" ht="16.899999999999999" customHeight="1">
      <c r="B5" s="342" t="s">
        <v>67</v>
      </c>
      <c r="C5" s="569"/>
      <c r="D5" s="505"/>
    </row>
    <row r="6" spans="1:55" s="70" customFormat="1" ht="17.45" customHeight="1">
      <c r="B6" s="342" t="s">
        <v>68</v>
      </c>
      <c r="C6" s="569"/>
      <c r="D6" s="505"/>
    </row>
    <row r="7" spans="1:55" s="70" customFormat="1" ht="18.600000000000001" customHeight="1">
      <c r="B7" s="342" t="s">
        <v>69</v>
      </c>
      <c r="C7" s="569"/>
      <c r="D7" s="505"/>
    </row>
    <row r="8" spans="1:55" s="70" customFormat="1" ht="31.15" customHeight="1">
      <c r="B8" s="344" t="s">
        <v>70</v>
      </c>
      <c r="C8" s="569"/>
      <c r="D8" s="505"/>
    </row>
    <row r="9" spans="1:55" s="70" customFormat="1" ht="12.75" customHeight="1"/>
    <row r="10" spans="1:55" s="72" customFormat="1" ht="13.15"/>
    <row r="11" spans="1:55" s="29" customFormat="1" ht="52.5" customHeight="1">
      <c r="A11" s="77"/>
      <c r="B11" s="47" t="s">
        <v>174</v>
      </c>
      <c r="C11" s="396" t="s">
        <v>202</v>
      </c>
      <c r="D11" s="395" t="s">
        <v>203</v>
      </c>
      <c r="E11" s="395" t="s">
        <v>204</v>
      </c>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row>
    <row r="12" spans="1:55" s="17" customFormat="1" ht="19.149999999999999" customHeight="1">
      <c r="A12" s="72"/>
      <c r="B12" s="347" t="s">
        <v>176</v>
      </c>
      <c r="C12" s="348">
        <f>'1. Detailed Budget '!H28</f>
        <v>0</v>
      </c>
      <c r="D12" s="348">
        <f>'4. Modified Budget  '!U28</f>
        <v>0</v>
      </c>
      <c r="E12" s="348">
        <f>C12-D12</f>
        <v>0</v>
      </c>
      <c r="F12" s="72"/>
      <c r="G12" s="160"/>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row>
    <row r="13" spans="1:55" s="17" customFormat="1" ht="19.149999999999999" customHeight="1">
      <c r="A13" s="72"/>
      <c r="B13" s="347" t="s">
        <v>177</v>
      </c>
      <c r="C13" s="348">
        <f>'1. Detailed Budget '!H52</f>
        <v>0</v>
      </c>
      <c r="D13" s="348">
        <f>'4. Modified Budget  '!U52</f>
        <v>0</v>
      </c>
      <c r="E13" s="348">
        <f t="shared" ref="E13:E18" si="0">C13-D13</f>
        <v>0</v>
      </c>
      <c r="F13" s="72"/>
      <c r="G13" s="160"/>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row>
    <row r="14" spans="1:55" s="17" customFormat="1" ht="19.149999999999999" customHeight="1">
      <c r="A14" s="72"/>
      <c r="B14" s="347" t="s">
        <v>178</v>
      </c>
      <c r="C14" s="348">
        <f>'1. Detailed Budget '!H61</f>
        <v>0</v>
      </c>
      <c r="D14" s="348">
        <f>'4. Modified Budget  '!U61</f>
        <v>0</v>
      </c>
      <c r="E14" s="348">
        <f t="shared" si="0"/>
        <v>0</v>
      </c>
      <c r="F14" s="72"/>
      <c r="G14" s="160"/>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row>
    <row r="15" spans="1:55" s="17" customFormat="1" ht="19.149999999999999" customHeight="1">
      <c r="A15" s="72"/>
      <c r="B15" s="347" t="s">
        <v>179</v>
      </c>
      <c r="C15" s="348">
        <f>'1. Detailed Budget '!H71</f>
        <v>0</v>
      </c>
      <c r="D15" s="348">
        <f>'4. Modified Budget  '!U71</f>
        <v>0</v>
      </c>
      <c r="E15" s="348">
        <f t="shared" si="0"/>
        <v>0</v>
      </c>
      <c r="F15" s="72"/>
      <c r="G15" s="160"/>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row>
    <row r="16" spans="1:55" s="17" customFormat="1" ht="19.149999999999999" customHeight="1">
      <c r="A16" s="72"/>
      <c r="B16" s="347" t="s">
        <v>180</v>
      </c>
      <c r="C16" s="348">
        <f>'1. Detailed Budget '!H80</f>
        <v>0</v>
      </c>
      <c r="D16" s="348">
        <f>'4. Modified Budget  '!U80</f>
        <v>0</v>
      </c>
      <c r="E16" s="348">
        <f t="shared" si="0"/>
        <v>0</v>
      </c>
      <c r="F16" s="72"/>
      <c r="G16" s="160"/>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row>
    <row r="17" spans="1:55" s="17" customFormat="1" ht="19.149999999999999" customHeight="1">
      <c r="A17" s="72"/>
      <c r="B17" s="347" t="s">
        <v>181</v>
      </c>
      <c r="C17" s="348">
        <f>'1. Detailed Budget '!H89</f>
        <v>0</v>
      </c>
      <c r="D17" s="348">
        <f>'4. Modified Budget  '!U89</f>
        <v>0</v>
      </c>
      <c r="E17" s="348">
        <f t="shared" si="0"/>
        <v>0</v>
      </c>
      <c r="F17" s="72"/>
      <c r="G17" s="160"/>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row>
    <row r="18" spans="1:55" s="17" customFormat="1" ht="19.149999999999999" customHeight="1">
      <c r="A18" s="72"/>
      <c r="B18" s="347" t="s">
        <v>182</v>
      </c>
      <c r="C18" s="348">
        <f>'1. Detailed Budget '!H103</f>
        <v>0</v>
      </c>
      <c r="D18" s="348">
        <f>'4. Modified Budget  '!U103</f>
        <v>0</v>
      </c>
      <c r="E18" s="348">
        <f t="shared" si="0"/>
        <v>0</v>
      </c>
      <c r="F18" s="72"/>
      <c r="G18" s="160"/>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row>
    <row r="19" spans="1:55" s="400" customFormat="1" ht="21" customHeight="1">
      <c r="A19" s="397"/>
      <c r="B19" s="398" t="s">
        <v>183</v>
      </c>
      <c r="C19" s="399">
        <f>SUM(C12:C18)</f>
        <v>0</v>
      </c>
      <c r="D19" s="399">
        <f t="shared" ref="D19:E19" si="1">SUM(D12:D18)</f>
        <v>0</v>
      </c>
      <c r="E19" s="399">
        <f t="shared" si="1"/>
        <v>0</v>
      </c>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7"/>
      <c r="AO19" s="397"/>
      <c r="AP19" s="397"/>
      <c r="AQ19" s="397"/>
      <c r="AR19" s="397"/>
      <c r="AS19" s="397"/>
      <c r="AT19" s="397"/>
      <c r="AU19" s="397"/>
      <c r="AV19" s="397"/>
      <c r="AW19" s="397"/>
      <c r="AX19" s="397"/>
      <c r="AY19" s="397"/>
      <c r="AZ19" s="397"/>
      <c r="BA19" s="397"/>
      <c r="BB19" s="397"/>
      <c r="BC19" s="397"/>
    </row>
    <row r="20" spans="1:55" s="70" customFormat="1" ht="13.15"/>
    <row r="21" spans="1:55" s="70" customFormat="1" ht="13.15"/>
    <row r="22" spans="1:55" s="70" customFormat="1" ht="13.15"/>
    <row r="23" spans="1:55" s="70" customFormat="1" ht="13.15"/>
    <row r="24" spans="1:55" s="70" customFormat="1" ht="13.15"/>
    <row r="25" spans="1:55" s="70" customFormat="1" ht="13.15"/>
    <row r="26" spans="1:55" s="70" customFormat="1" ht="13.15"/>
    <row r="27" spans="1:55" s="70" customFormat="1" ht="13.15"/>
    <row r="28" spans="1:55" s="70" customFormat="1" ht="13.15"/>
    <row r="29" spans="1:55" s="70" customFormat="1" ht="13.15"/>
    <row r="30" spans="1:55" s="70" customFormat="1" ht="13.15"/>
    <row r="31" spans="1:55" s="70" customFormat="1" ht="13.15"/>
    <row r="32" spans="1:55" s="70" customFormat="1" ht="13.15"/>
    <row r="33" s="70" customFormat="1" ht="13.15"/>
    <row r="34" s="70" customFormat="1" ht="13.15"/>
    <row r="35" s="70" customFormat="1" ht="13.15"/>
    <row r="36" s="70" customFormat="1" ht="13.15"/>
    <row r="37" s="70" customFormat="1" ht="12.75" customHeight="1"/>
    <row r="38" s="70" customFormat="1" ht="12.75" customHeight="1"/>
    <row r="39" s="70" customFormat="1" ht="12.75" customHeight="1"/>
    <row r="40" s="70" customFormat="1" ht="12.75" customHeight="1"/>
    <row r="41" s="70" customFormat="1" ht="12.75" customHeight="1"/>
    <row r="42" s="70" customFormat="1" ht="12.75" customHeight="1"/>
    <row r="43" s="70" customFormat="1" ht="12.75" customHeight="1"/>
    <row r="44" s="70" customFormat="1" ht="12.75" customHeight="1"/>
    <row r="45" s="70" customFormat="1" ht="12.75" customHeight="1"/>
    <row r="46" s="70" customFormat="1" ht="12.75" customHeight="1"/>
    <row r="47" s="70" customFormat="1" ht="12.75" customHeight="1"/>
    <row r="48" s="70" customFormat="1" ht="12.75" customHeight="1"/>
    <row r="49" s="70" customFormat="1" ht="12.75" customHeight="1"/>
    <row r="50" s="70" customFormat="1" ht="12.75" customHeight="1"/>
    <row r="51" s="70" customFormat="1" ht="12.75" customHeight="1"/>
    <row r="52" s="70" customFormat="1" ht="12.75" customHeight="1"/>
    <row r="53" s="70" customFormat="1" ht="12.75" customHeight="1"/>
    <row r="54" s="70" customFormat="1" ht="12.75" customHeight="1"/>
    <row r="55" s="70" customFormat="1" ht="12.75" customHeight="1"/>
    <row r="56" s="70" customFormat="1" ht="12.75" customHeight="1"/>
    <row r="57" s="70" customFormat="1" ht="12.75" customHeight="1"/>
    <row r="58" s="70" customFormat="1" ht="12.75" customHeight="1"/>
    <row r="59" s="70" customFormat="1" ht="12.75" customHeight="1"/>
    <row r="60" s="70" customFormat="1" ht="12.75" customHeight="1"/>
    <row r="61" s="70" customFormat="1" ht="12.75" customHeight="1"/>
    <row r="62" s="70" customFormat="1" ht="12.75" customHeight="1"/>
    <row r="63" s="70" customFormat="1" ht="12.75" customHeight="1"/>
    <row r="64" s="70" customFormat="1" ht="12.75" customHeight="1"/>
    <row r="65" s="70" customFormat="1" ht="12.75" customHeight="1"/>
    <row r="66" s="70" customFormat="1" ht="12.75" customHeight="1"/>
    <row r="67" s="70" customFormat="1" ht="12.75" customHeight="1"/>
    <row r="68" s="70" customFormat="1" ht="12.75" customHeight="1"/>
    <row r="69" s="70" customFormat="1" ht="12.75" customHeight="1"/>
    <row r="70" s="70" customFormat="1" ht="12.75" customHeight="1"/>
    <row r="71" s="70" customFormat="1" ht="12.75" customHeight="1"/>
    <row r="72" s="70" customFormat="1" ht="12.75" customHeight="1"/>
    <row r="73" s="70" customFormat="1" ht="12.75" customHeight="1"/>
    <row r="74" s="70" customFormat="1" ht="12.75" customHeight="1"/>
    <row r="75" s="70" customFormat="1" ht="12.75" customHeight="1"/>
    <row r="76" s="70" customFormat="1" ht="12.75" customHeight="1"/>
    <row r="77" s="70" customFormat="1" ht="12.75" customHeight="1"/>
    <row r="78" s="70" customFormat="1" ht="12.75" customHeight="1"/>
    <row r="79" s="70" customFormat="1" ht="12.75" customHeight="1"/>
    <row r="80" s="70" customFormat="1" ht="12.75" customHeight="1"/>
    <row r="81" s="70" customFormat="1" ht="12.75" customHeight="1"/>
    <row r="82" s="70" customFormat="1" ht="12.75" customHeight="1"/>
    <row r="83" s="70" customFormat="1" ht="12.75" customHeight="1"/>
    <row r="84" s="70" customFormat="1" ht="12.75" customHeight="1"/>
    <row r="85" s="70" customFormat="1" ht="12.75" customHeight="1"/>
    <row r="86" s="70" customFormat="1" ht="12.75" customHeight="1"/>
    <row r="87" s="70" customFormat="1" ht="12.75" customHeight="1"/>
    <row r="88" s="70" customFormat="1" ht="12.75" customHeight="1"/>
    <row r="89" s="70" customFormat="1" ht="12.75" customHeight="1"/>
    <row r="90" s="70" customFormat="1" ht="12.75" customHeight="1"/>
    <row r="91" s="70" customFormat="1" ht="12.75" customHeight="1"/>
    <row r="92" s="70" customFormat="1" ht="12.75" customHeight="1"/>
    <row r="93" s="70" customFormat="1" ht="12.75" customHeight="1"/>
    <row r="94" s="70" customFormat="1" ht="12.75" customHeight="1"/>
    <row r="95" s="70" customFormat="1" ht="12.75" customHeight="1"/>
    <row r="96" s="70" customFormat="1" ht="12.75" customHeight="1"/>
    <row r="97" s="70" customFormat="1" ht="12.75" customHeight="1"/>
    <row r="98" s="70" customFormat="1" ht="12.75" customHeight="1"/>
    <row r="99" s="70" customFormat="1" ht="12.75" customHeight="1"/>
    <row r="100" s="70" customFormat="1" ht="12.75" customHeight="1"/>
    <row r="101" s="70" customFormat="1" ht="12.75" customHeight="1"/>
    <row r="102" s="70" customFormat="1" ht="12.75" customHeight="1"/>
    <row r="103" s="70" customFormat="1" ht="12.75" customHeight="1"/>
    <row r="104" s="70" customFormat="1" ht="12.75" customHeight="1"/>
    <row r="105" s="70" customFormat="1" ht="12.75" customHeight="1"/>
    <row r="106" s="70" customFormat="1" ht="12.75" customHeight="1"/>
    <row r="107" s="70" customFormat="1" ht="12.75" customHeight="1"/>
    <row r="108" s="70" customFormat="1" ht="12.75" customHeight="1"/>
    <row r="109" s="70" customFormat="1" ht="12.75" customHeight="1"/>
    <row r="110" s="70" customFormat="1" ht="12.75" customHeight="1"/>
    <row r="111" s="70" customFormat="1" ht="12.75" customHeight="1"/>
    <row r="112" s="70" customFormat="1" ht="12.75" customHeight="1"/>
    <row r="113" s="70" customFormat="1" ht="12.75" customHeight="1"/>
    <row r="114" s="70" customFormat="1" ht="12.75" customHeight="1"/>
    <row r="115" s="70" customFormat="1" ht="12.75" customHeight="1"/>
    <row r="116" s="70" customFormat="1" ht="12.75" customHeight="1"/>
    <row r="117" s="70" customFormat="1" ht="12.75" customHeight="1"/>
    <row r="118" s="70" customFormat="1" ht="12.75" customHeight="1"/>
    <row r="119" s="70" customFormat="1" ht="12.75" customHeight="1"/>
    <row r="120" s="70" customFormat="1" ht="12.75" customHeight="1"/>
    <row r="121" s="70" customFormat="1" ht="12.75" customHeight="1"/>
    <row r="122" s="70" customFormat="1" ht="12.75" customHeight="1"/>
    <row r="123" s="70" customFormat="1" ht="12.75" customHeight="1"/>
    <row r="124" s="70" customFormat="1" ht="12.75" customHeight="1"/>
    <row r="125" s="70" customFormat="1" ht="12.75" customHeight="1"/>
    <row r="126" s="70" customFormat="1" ht="12.75" customHeight="1"/>
    <row r="127" s="70" customFormat="1" ht="12.75" customHeight="1"/>
    <row r="128" s="70" customFormat="1" ht="12.75" customHeight="1"/>
    <row r="129" s="70" customFormat="1" ht="12.75" customHeight="1"/>
    <row r="130" s="70" customFormat="1" ht="12.75" customHeight="1"/>
    <row r="131" s="70" customFormat="1" ht="12.75" customHeight="1"/>
    <row r="132" s="70" customFormat="1" ht="12.75" customHeight="1"/>
    <row r="133" s="70" customFormat="1" ht="12.75" customHeight="1"/>
    <row r="134" s="70" customFormat="1" ht="12.75" customHeight="1"/>
    <row r="135" s="70" customFormat="1" ht="12.75" customHeight="1"/>
    <row r="136" s="70" customFormat="1" ht="12.75" customHeight="1"/>
    <row r="137" s="70" customFormat="1" ht="12.75" customHeight="1"/>
    <row r="138" s="70" customFormat="1" ht="12.75" customHeight="1"/>
    <row r="139" s="70" customFormat="1" ht="12.75" customHeight="1"/>
    <row r="140" s="70" customFormat="1" ht="12.75" customHeight="1"/>
    <row r="141" s="70" customFormat="1" ht="12.75" customHeight="1"/>
    <row r="142" s="70" customFormat="1" ht="12.75" customHeight="1"/>
    <row r="143" s="70" customFormat="1" ht="12.75" customHeight="1"/>
    <row r="144" s="70" customFormat="1" ht="12.75" customHeight="1"/>
    <row r="145" s="70" customFormat="1" ht="12.75" customHeight="1"/>
    <row r="146" s="70" customFormat="1" ht="12.75" customHeight="1"/>
    <row r="147" s="70" customFormat="1" ht="12.75" customHeight="1"/>
    <row r="148" s="70" customFormat="1" ht="12.75" customHeight="1"/>
    <row r="149" s="70" customFormat="1" ht="12.75" customHeight="1"/>
    <row r="150" s="70" customFormat="1" ht="12.75" customHeight="1"/>
    <row r="151" s="70" customFormat="1" ht="12.75" customHeight="1"/>
    <row r="152" s="70" customFormat="1" ht="12.75" customHeight="1"/>
    <row r="153" s="70" customFormat="1" ht="12.75" customHeight="1"/>
    <row r="154" s="70" customFormat="1" ht="12.75" customHeight="1"/>
    <row r="155" s="70" customFormat="1" ht="12.75" customHeight="1"/>
    <row r="156" s="70" customFormat="1" ht="12.75" customHeight="1"/>
    <row r="157" s="70" customFormat="1" ht="12.75" customHeight="1"/>
    <row r="158" s="70" customFormat="1" ht="12.75" customHeight="1"/>
    <row r="159" s="70" customFormat="1" ht="12.75" customHeight="1"/>
    <row r="160" s="70" customFormat="1" ht="12.75" customHeight="1"/>
    <row r="161" s="70" customFormat="1" ht="12.75" customHeight="1"/>
    <row r="162" s="70" customFormat="1" ht="12.75" customHeight="1"/>
    <row r="163" s="70" customFormat="1" ht="12.75" customHeight="1"/>
    <row r="164" s="70" customFormat="1" ht="12.75" customHeight="1"/>
    <row r="165" s="70" customFormat="1" ht="12.75" customHeight="1"/>
    <row r="166" s="70" customFormat="1" ht="12.75" customHeight="1"/>
    <row r="167" s="70" customFormat="1" ht="12.75" customHeight="1"/>
    <row r="168" s="70" customFormat="1" ht="12.75" customHeight="1"/>
    <row r="169" s="70" customFormat="1" ht="12.75" customHeight="1"/>
    <row r="170" s="70" customFormat="1" ht="12.75" customHeight="1"/>
    <row r="171" s="70" customFormat="1" ht="12.75" customHeight="1"/>
    <row r="172" s="70" customFormat="1" ht="12.75" customHeight="1"/>
    <row r="173" s="70" customFormat="1" ht="12.75" customHeight="1"/>
    <row r="174" s="70" customFormat="1" ht="12.75" customHeight="1"/>
    <row r="175" s="70" customFormat="1" ht="12.75" customHeight="1"/>
    <row r="176" s="70" customFormat="1" ht="12.75" customHeight="1"/>
    <row r="177" s="70" customFormat="1" ht="12.75" customHeight="1"/>
    <row r="178" s="70" customFormat="1" ht="12.75" customHeight="1"/>
    <row r="179" s="70" customFormat="1" ht="12.75" customHeight="1"/>
    <row r="180" s="70" customFormat="1" ht="12.75" customHeight="1"/>
    <row r="181" s="70" customFormat="1" ht="12.75" customHeight="1"/>
    <row r="182" s="70" customFormat="1" ht="12.75" customHeight="1"/>
    <row r="183" s="70" customFormat="1" ht="12.75" customHeight="1"/>
    <row r="184" s="70" customFormat="1" ht="12.75" customHeight="1"/>
    <row r="185" s="70" customFormat="1" ht="12.75" customHeight="1"/>
    <row r="186" s="70" customFormat="1" ht="12.75" customHeight="1"/>
    <row r="187" s="70" customFormat="1" ht="12.75" customHeight="1"/>
    <row r="188" s="70" customFormat="1" ht="12.75" customHeight="1"/>
    <row r="189" s="70" customFormat="1" ht="12.75" customHeight="1"/>
    <row r="190" s="70" customFormat="1" ht="12.75" customHeight="1"/>
    <row r="191" s="70" customFormat="1" ht="12.75" customHeight="1"/>
    <row r="192" s="70" customFormat="1" ht="12.75" customHeight="1"/>
    <row r="193" s="70" customFormat="1" ht="12.75" customHeight="1"/>
    <row r="194" s="70" customFormat="1" ht="12.75" customHeight="1"/>
    <row r="195" s="70" customFormat="1" ht="12.75" customHeight="1"/>
    <row r="196" s="70" customFormat="1" ht="12.75" customHeight="1"/>
    <row r="197" s="70" customFormat="1" ht="12.75" customHeight="1"/>
    <row r="198" s="70" customFormat="1" ht="12.75" customHeight="1"/>
    <row r="199" s="70" customFormat="1" ht="12.75" customHeight="1"/>
    <row r="200" s="70" customFormat="1" ht="12.75" customHeight="1"/>
    <row r="201" s="70" customFormat="1" ht="12.75" customHeight="1"/>
    <row r="202" s="70" customFormat="1" ht="12.75" customHeight="1"/>
    <row r="203" s="70" customFormat="1" ht="12.75" customHeight="1"/>
    <row r="204" s="70" customFormat="1" ht="12.75" customHeight="1"/>
    <row r="205" s="70" customFormat="1" ht="12.75" customHeight="1"/>
    <row r="206" s="70" customFormat="1" ht="12.75" customHeight="1"/>
    <row r="207" s="70" customFormat="1" ht="12.75" customHeight="1"/>
    <row r="208" s="70" customFormat="1" ht="12.75" customHeight="1"/>
    <row r="209" s="70" customFormat="1" ht="12.75" customHeight="1"/>
    <row r="210" s="70" customFormat="1" ht="12.75" customHeight="1"/>
    <row r="211" s="70" customFormat="1" ht="12.75" customHeight="1"/>
    <row r="212" s="70" customFormat="1" ht="12.75" customHeight="1"/>
    <row r="213" s="70" customFormat="1" ht="12.75" customHeight="1"/>
    <row r="214" s="70" customFormat="1" ht="12.75" customHeight="1"/>
    <row r="215" s="70" customFormat="1" ht="12.75" customHeight="1"/>
    <row r="216" s="70" customFormat="1" ht="12.75" customHeight="1"/>
    <row r="217" s="70" customFormat="1" ht="12.75" customHeight="1"/>
    <row r="218" s="70" customFormat="1" ht="12.75" customHeight="1"/>
    <row r="219" s="70" customFormat="1" ht="12.75" customHeight="1"/>
    <row r="220" s="70" customFormat="1" ht="12.75" customHeight="1"/>
    <row r="221" s="70" customFormat="1" ht="12.75" customHeight="1"/>
    <row r="222" s="70" customFormat="1" ht="12.75" customHeight="1"/>
    <row r="223" s="70" customFormat="1" ht="12.75" customHeight="1"/>
    <row r="224" s="70" customFormat="1" ht="12.75" customHeight="1"/>
    <row r="225" s="70" customFormat="1" ht="12.75" customHeight="1"/>
    <row r="226" s="70" customFormat="1" ht="12.75" customHeight="1"/>
    <row r="227" s="70" customFormat="1" ht="12.75" customHeight="1"/>
    <row r="228" s="70" customFormat="1" ht="12.75" customHeight="1"/>
    <row r="229" s="70" customFormat="1" ht="12.75" customHeight="1"/>
    <row r="230" s="70" customFormat="1" ht="12.75" customHeight="1"/>
    <row r="231" s="70" customFormat="1" ht="12.75" customHeight="1"/>
    <row r="232" s="70" customFormat="1" ht="12.75" customHeight="1"/>
    <row r="233" s="70" customFormat="1" ht="12.75" customHeight="1"/>
    <row r="234" s="70" customFormat="1" ht="12.75" customHeight="1"/>
    <row r="235" s="70" customFormat="1" ht="12.75" customHeight="1"/>
    <row r="236" s="70" customFormat="1" ht="12.75" customHeight="1"/>
    <row r="237" s="70" customFormat="1" ht="12.75" customHeight="1"/>
    <row r="238" s="70" customFormat="1" ht="12.75" customHeight="1"/>
    <row r="239" s="70" customFormat="1" ht="12.75" customHeight="1"/>
    <row r="240" s="70" customFormat="1" ht="12.75" customHeight="1"/>
    <row r="241" s="70" customFormat="1" ht="12.75" customHeight="1"/>
    <row r="242" s="70" customFormat="1" ht="12.75" customHeight="1"/>
    <row r="243" s="70" customFormat="1" ht="12.75" customHeight="1"/>
    <row r="244" s="70" customFormat="1" ht="12.75" customHeight="1"/>
    <row r="245" s="70" customFormat="1" ht="12.75" customHeight="1"/>
    <row r="246" s="70" customFormat="1" ht="12.75" customHeight="1"/>
    <row r="247" s="70" customFormat="1" ht="12.75" customHeight="1"/>
    <row r="248" s="70" customFormat="1" ht="12.75" customHeight="1"/>
    <row r="249" s="70" customFormat="1" ht="12.75" customHeight="1"/>
    <row r="250" s="70" customFormat="1" ht="12.75" customHeight="1"/>
    <row r="251" s="70" customFormat="1" ht="12.75" customHeight="1"/>
    <row r="252" s="70" customFormat="1" ht="12.75" customHeight="1"/>
    <row r="253" s="70" customFormat="1" ht="12.75" customHeight="1"/>
    <row r="254" s="70" customFormat="1" ht="12.75" customHeight="1"/>
    <row r="255" s="70" customFormat="1" ht="12.75" customHeight="1"/>
    <row r="256" s="70" customFormat="1" ht="12.75" customHeight="1"/>
    <row r="257" s="70" customFormat="1" ht="12.75" customHeight="1"/>
    <row r="258" s="70" customFormat="1" ht="12.75" customHeight="1"/>
    <row r="259" s="70" customFormat="1" ht="12.75" customHeight="1"/>
    <row r="260" s="70" customFormat="1" ht="12.75" customHeight="1"/>
    <row r="261" s="70" customFormat="1" ht="12.75" customHeight="1"/>
    <row r="262" s="70" customFormat="1" ht="12.75" customHeight="1"/>
    <row r="263" s="70" customFormat="1" ht="12.75" customHeight="1"/>
    <row r="264" s="70" customFormat="1" ht="12.75" customHeight="1"/>
    <row r="265" s="70" customFormat="1" ht="12.75" customHeight="1"/>
    <row r="266" s="70" customFormat="1" ht="12.75" customHeight="1"/>
    <row r="267" s="70" customFormat="1" ht="12.75" customHeight="1"/>
    <row r="268" s="70" customFormat="1" ht="12.75" customHeight="1"/>
    <row r="269" s="70" customFormat="1" ht="12.75" customHeight="1"/>
    <row r="270" s="70" customFormat="1" ht="12.75" customHeight="1"/>
    <row r="271" s="70" customFormat="1" ht="12.75" customHeight="1"/>
    <row r="272" s="70" customFormat="1" ht="12.75" customHeight="1"/>
    <row r="273" s="70" customFormat="1" ht="12.75" customHeight="1"/>
    <row r="274" s="70" customFormat="1" ht="12.75" customHeight="1"/>
    <row r="275" s="70" customFormat="1" ht="12.75" customHeight="1"/>
    <row r="276" s="70" customFormat="1" ht="12.75" customHeight="1"/>
    <row r="277" s="70" customFormat="1" ht="12.75" customHeight="1"/>
    <row r="278" s="70" customFormat="1" ht="12.75" customHeight="1"/>
    <row r="279" s="70" customFormat="1" ht="12.75" customHeight="1"/>
    <row r="280" s="70" customFormat="1" ht="12.75" customHeight="1"/>
    <row r="281" s="70" customFormat="1" ht="12.75" customHeight="1"/>
    <row r="282" s="70" customFormat="1" ht="12.75" customHeight="1"/>
    <row r="283" s="70" customFormat="1" ht="12.75" customHeight="1"/>
    <row r="284" s="70" customFormat="1" ht="12.75" customHeight="1"/>
    <row r="285" s="70" customFormat="1" ht="12.75" customHeight="1"/>
    <row r="286" s="70" customFormat="1" ht="12.75" customHeight="1"/>
    <row r="287" s="70" customFormat="1" ht="12.75" customHeight="1"/>
    <row r="288" s="70" customFormat="1" ht="12.75" customHeight="1"/>
    <row r="289" s="70" customFormat="1" ht="12.75" customHeight="1"/>
    <row r="290" s="70" customFormat="1" ht="12.75" customHeight="1"/>
    <row r="291" s="70" customFormat="1" ht="12.75" customHeight="1"/>
    <row r="292" s="70" customFormat="1" ht="12.75" customHeight="1"/>
    <row r="293" s="70" customFormat="1" ht="12.75" customHeight="1"/>
    <row r="294" s="70" customFormat="1" ht="12.75" customHeight="1"/>
    <row r="295" s="70" customFormat="1" ht="12.75" customHeight="1"/>
    <row r="296" s="70" customFormat="1" ht="12.75" customHeight="1"/>
    <row r="297" s="70" customFormat="1" ht="12.75" customHeight="1"/>
    <row r="298" s="70" customFormat="1" ht="12.75" customHeight="1"/>
    <row r="299" s="70" customFormat="1" ht="12.75" customHeight="1"/>
    <row r="300" s="70" customFormat="1" ht="12.75" customHeight="1"/>
    <row r="301" s="70" customFormat="1" ht="12.75" customHeight="1"/>
    <row r="302" s="70" customFormat="1" ht="12.75" customHeight="1"/>
    <row r="303" s="70" customFormat="1" ht="12.75" customHeight="1"/>
    <row r="304" s="70" customFormat="1" ht="12.75" customHeight="1"/>
    <row r="305" s="70" customFormat="1" ht="12.75" customHeight="1"/>
    <row r="306" s="70" customFormat="1" ht="12.75" customHeight="1"/>
    <row r="307" s="70" customFormat="1" ht="12.75" customHeight="1"/>
    <row r="308" s="70" customFormat="1" ht="12.75" customHeight="1"/>
    <row r="309" s="70" customFormat="1" ht="12.75" customHeight="1"/>
    <row r="310" s="70" customFormat="1" ht="12.75" customHeight="1"/>
    <row r="311" s="70" customFormat="1" ht="12.75" customHeight="1"/>
    <row r="312" s="70" customFormat="1" ht="12.75" customHeight="1"/>
    <row r="313" s="70" customFormat="1" ht="12.75" customHeight="1"/>
    <row r="314" s="70" customFormat="1" ht="12.75" customHeight="1"/>
    <row r="315" s="70" customFormat="1" ht="12.75" customHeight="1"/>
    <row r="316" s="70" customFormat="1" ht="12.75" customHeight="1"/>
    <row r="317" s="70" customFormat="1" ht="12.75" customHeight="1"/>
    <row r="318" s="70" customFormat="1" ht="12.75" customHeight="1"/>
    <row r="319" s="70" customFormat="1" ht="12.75" customHeight="1"/>
    <row r="320" s="70" customFormat="1" ht="12.75" customHeight="1"/>
    <row r="321" s="70" customFormat="1" ht="12.75" customHeight="1"/>
    <row r="322" s="70" customFormat="1" ht="12.75" customHeight="1"/>
    <row r="323" s="70" customFormat="1" ht="12.75" customHeight="1"/>
    <row r="324" s="70" customFormat="1" ht="12.75" customHeight="1"/>
    <row r="325" s="70" customFormat="1" ht="12.75" customHeight="1"/>
    <row r="326" s="70" customFormat="1" ht="12.75" customHeight="1"/>
    <row r="327" s="70" customFormat="1" ht="12.75" customHeight="1"/>
    <row r="328" s="70" customFormat="1" ht="12.75" customHeight="1"/>
    <row r="329" s="70" customFormat="1" ht="12.75" customHeight="1"/>
    <row r="330" s="70" customFormat="1" ht="12.75" customHeight="1"/>
    <row r="331" s="70" customFormat="1" ht="12.75" customHeight="1"/>
    <row r="332" s="70" customFormat="1" ht="12.75" customHeight="1"/>
    <row r="333" s="70" customFormat="1" ht="12.75" customHeight="1"/>
    <row r="334" s="70" customFormat="1" ht="12.75" customHeight="1"/>
    <row r="335" s="70" customFormat="1" ht="12.75" customHeight="1"/>
    <row r="336" s="70" customFormat="1" ht="12.75" customHeight="1"/>
    <row r="337" s="70" customFormat="1" ht="12.75" customHeight="1"/>
    <row r="338" s="70" customFormat="1" ht="12.75" customHeight="1"/>
    <row r="339" s="70" customFormat="1" ht="12.75" customHeight="1"/>
    <row r="340" s="70" customFormat="1" ht="12.75" customHeight="1"/>
    <row r="341" s="70" customFormat="1" ht="12.75" customHeight="1"/>
    <row r="342" s="70" customFormat="1" ht="12.75" customHeight="1"/>
    <row r="343" s="70" customFormat="1" ht="12.75" customHeight="1"/>
    <row r="344" s="70" customFormat="1" ht="12.75" customHeight="1"/>
    <row r="345" s="70" customFormat="1" ht="12.75" customHeight="1"/>
    <row r="346" s="70" customFormat="1" ht="12.75" customHeight="1"/>
    <row r="347" s="70" customFormat="1" ht="12.75" customHeight="1"/>
    <row r="348" s="70" customFormat="1" ht="12.75" customHeight="1"/>
    <row r="349" s="70" customFormat="1" ht="12.75" customHeight="1"/>
    <row r="350" s="70" customFormat="1" ht="12.75" customHeight="1"/>
    <row r="351" s="70" customFormat="1" ht="12.75" customHeight="1"/>
    <row r="352" s="70" customFormat="1" ht="12.75" customHeight="1"/>
    <row r="353" s="70" customFormat="1" ht="12.75" customHeight="1"/>
    <row r="354" s="70" customFormat="1" ht="12.75" customHeight="1"/>
    <row r="355" s="70" customFormat="1" ht="12.75" customHeight="1"/>
    <row r="356" s="70" customFormat="1" ht="12.75" customHeight="1"/>
    <row r="357" s="70" customFormat="1" ht="12.75" customHeight="1"/>
    <row r="358" s="70" customFormat="1" ht="12.75" customHeight="1"/>
    <row r="359" s="70" customFormat="1" ht="12.75" customHeight="1"/>
    <row r="360" s="70" customFormat="1" ht="12.75" customHeight="1"/>
    <row r="361" s="70" customFormat="1" ht="12.75" customHeight="1"/>
    <row r="362" s="70" customFormat="1" ht="12.75" customHeight="1"/>
    <row r="363" s="70" customFormat="1" ht="12.75" customHeight="1"/>
    <row r="364" s="70" customFormat="1" ht="12.75" customHeight="1"/>
    <row r="365" s="70" customFormat="1" ht="12.75" customHeight="1"/>
    <row r="366" s="70" customFormat="1" ht="12.75" customHeight="1"/>
    <row r="367" s="70" customFormat="1" ht="12.75" customHeight="1"/>
    <row r="368" s="70" customFormat="1" ht="12.75" customHeight="1"/>
    <row r="369" s="70" customFormat="1" ht="12.75" customHeight="1"/>
    <row r="370" s="70" customFormat="1" ht="12.75" customHeight="1"/>
    <row r="371" s="70" customFormat="1" ht="12.75" customHeight="1"/>
    <row r="372" s="70" customFormat="1" ht="12.75" customHeight="1"/>
    <row r="373" s="70" customFormat="1" ht="12.75" customHeight="1"/>
    <row r="374" s="70" customFormat="1" ht="12.75" customHeight="1"/>
    <row r="375" s="70" customFormat="1" ht="12.75" customHeight="1"/>
    <row r="376" s="70" customFormat="1" ht="12.75" customHeight="1"/>
    <row r="377" s="70" customFormat="1" ht="12.75" customHeight="1"/>
    <row r="378" s="70" customFormat="1" ht="12.75" customHeight="1"/>
    <row r="379" s="70" customFormat="1" ht="12.75" customHeight="1"/>
    <row r="380" s="70" customFormat="1" ht="12.75" customHeight="1"/>
    <row r="381" s="70" customFormat="1" ht="12.75" customHeight="1"/>
    <row r="382" s="70" customFormat="1" ht="12.75" customHeight="1"/>
    <row r="383" s="70" customFormat="1" ht="12.75" customHeight="1"/>
    <row r="384" s="70" customFormat="1" ht="12.75" customHeight="1"/>
    <row r="385" s="70" customFormat="1" ht="12.75" customHeight="1"/>
    <row r="386" s="70" customFormat="1" ht="12.75" customHeight="1"/>
    <row r="387" s="70" customFormat="1" ht="12.75" customHeight="1"/>
    <row r="388" s="70" customFormat="1" ht="12.75" customHeight="1"/>
    <row r="389" s="70" customFormat="1" ht="12.75" customHeight="1"/>
    <row r="390" s="70" customFormat="1" ht="12.75" customHeight="1"/>
    <row r="391" s="70" customFormat="1" ht="12.75" customHeight="1"/>
    <row r="392" s="70" customFormat="1" ht="12.75" customHeight="1"/>
    <row r="393" s="70" customFormat="1" ht="12.75" customHeight="1"/>
    <row r="394" s="70" customFormat="1" ht="12.75" customHeight="1"/>
    <row r="395" s="70" customFormat="1" ht="12.75" customHeight="1"/>
    <row r="396" s="70" customFormat="1" ht="12.75" customHeight="1"/>
    <row r="397" s="70" customFormat="1" ht="12.75" customHeight="1"/>
    <row r="398" s="70" customFormat="1" ht="12.75" customHeight="1"/>
    <row r="399" s="70" customFormat="1" ht="12.75" customHeight="1"/>
    <row r="400" s="70" customFormat="1" ht="12.75" customHeight="1"/>
    <row r="401" s="70" customFormat="1" ht="12.75" customHeight="1"/>
    <row r="402" s="70" customFormat="1" ht="12.75" customHeight="1"/>
    <row r="403" s="70" customFormat="1" ht="12.75" customHeight="1"/>
    <row r="404" s="70" customFormat="1" ht="12.75" customHeight="1"/>
    <row r="405" s="70" customFormat="1" ht="12.75" customHeight="1"/>
    <row r="406" s="70" customFormat="1" ht="12.75" customHeight="1"/>
    <row r="407" s="70" customFormat="1" ht="12.75" customHeight="1"/>
    <row r="408" s="70" customFormat="1" ht="12.75" customHeight="1"/>
    <row r="409" s="70" customFormat="1" ht="12.75" customHeight="1"/>
    <row r="410" s="70" customFormat="1" ht="12.75" customHeight="1"/>
    <row r="411" s="70" customFormat="1" ht="12.75" customHeight="1"/>
    <row r="412" s="70" customFormat="1" ht="12.75" customHeight="1"/>
    <row r="413" s="70" customFormat="1" ht="12.75" customHeight="1"/>
    <row r="414" s="70" customFormat="1" ht="12.75" customHeight="1"/>
    <row r="415" s="70" customFormat="1" ht="12.75" customHeight="1"/>
    <row r="416" s="70" customFormat="1" ht="12.75" customHeight="1"/>
    <row r="417" s="70" customFormat="1" ht="12.75" customHeight="1"/>
    <row r="418" s="70" customFormat="1" ht="12.75" customHeight="1"/>
    <row r="419" s="70" customFormat="1" ht="12.75" customHeight="1"/>
    <row r="420" s="70" customFormat="1" ht="12.75" customHeight="1"/>
    <row r="421" s="70" customFormat="1" ht="12.75" customHeight="1"/>
    <row r="422" s="70" customFormat="1" ht="12.75" customHeight="1"/>
    <row r="423" s="70" customFormat="1" ht="12.75" customHeight="1"/>
    <row r="424" s="70" customFormat="1" ht="12.75" customHeight="1"/>
    <row r="425" s="70" customFormat="1" ht="12.75" customHeight="1"/>
    <row r="426" s="70" customFormat="1" ht="12.75" customHeight="1"/>
    <row r="427" s="70" customFormat="1" ht="12.75" customHeight="1"/>
    <row r="428" s="70" customFormat="1" ht="12.75" customHeight="1"/>
    <row r="429" s="70" customFormat="1" ht="12.75" customHeight="1"/>
    <row r="430" s="70" customFormat="1" ht="12.75" customHeight="1"/>
    <row r="431" s="70" customFormat="1" ht="12.75" customHeight="1"/>
    <row r="432" s="70" customFormat="1" ht="12.75" customHeight="1"/>
    <row r="433" s="70" customFormat="1" ht="12.75" customHeight="1"/>
    <row r="434" s="70" customFormat="1" ht="12.75" customHeight="1"/>
    <row r="435" s="70" customFormat="1" ht="12.75" customHeight="1"/>
    <row r="436" s="70" customFormat="1" ht="12.75" customHeight="1"/>
    <row r="437" s="70" customFormat="1" ht="12.75" customHeight="1"/>
    <row r="438" s="70" customFormat="1" ht="12.75" customHeight="1"/>
    <row r="439" s="70" customFormat="1" ht="12.75" customHeight="1"/>
    <row r="440" s="70" customFormat="1" ht="12.75" customHeight="1"/>
    <row r="441" s="70" customFormat="1" ht="12.75" customHeight="1"/>
    <row r="442" s="70" customFormat="1" ht="12.75" customHeight="1"/>
    <row r="443" s="70" customFormat="1" ht="12.75" customHeight="1"/>
    <row r="444" s="70" customFormat="1" ht="12.75" customHeight="1"/>
    <row r="445" s="70" customFormat="1" ht="12.75" customHeight="1"/>
    <row r="446" s="70" customFormat="1" ht="12.75" customHeight="1"/>
    <row r="447" s="70" customFormat="1" ht="12.75" customHeight="1"/>
    <row r="448" s="70" customFormat="1" ht="12.75" customHeight="1"/>
    <row r="449" s="70" customFormat="1" ht="12.75" customHeight="1"/>
    <row r="450" s="70" customFormat="1" ht="12.75" customHeight="1"/>
    <row r="451" s="70" customFormat="1" ht="12.75" customHeight="1"/>
    <row r="452" s="70" customFormat="1" ht="12.75" customHeight="1"/>
    <row r="453" s="70" customFormat="1" ht="12.75" customHeight="1"/>
    <row r="454" s="70" customFormat="1" ht="12.75" customHeight="1"/>
    <row r="455" s="70" customFormat="1" ht="12.75" customHeight="1"/>
    <row r="456" s="70" customFormat="1" ht="12.75" customHeight="1"/>
    <row r="457" s="70" customFormat="1" ht="12.75" customHeight="1"/>
    <row r="458" s="70" customFormat="1" ht="12.75" customHeight="1"/>
    <row r="459" s="70" customFormat="1" ht="12.75" customHeight="1"/>
    <row r="460" s="70" customFormat="1" ht="12.75" customHeight="1"/>
    <row r="461" s="70" customFormat="1" ht="12.75" customHeight="1"/>
    <row r="462" s="70" customFormat="1" ht="12.75" customHeight="1"/>
    <row r="463" s="70" customFormat="1" ht="12.75" customHeight="1"/>
    <row r="464" s="70" customFormat="1" ht="12.75" customHeight="1"/>
    <row r="465" s="70" customFormat="1" ht="12.75" customHeight="1"/>
    <row r="466" s="70" customFormat="1" ht="12.75" customHeight="1"/>
    <row r="467" s="70" customFormat="1" ht="12.75" customHeight="1"/>
    <row r="468" s="70" customFormat="1" ht="12.75" customHeight="1"/>
    <row r="469" s="70" customFormat="1" ht="12.75" customHeight="1"/>
    <row r="470" s="70" customFormat="1" ht="12.75" customHeight="1"/>
    <row r="471" s="70" customFormat="1" ht="12.75" customHeight="1"/>
    <row r="472" s="70" customFormat="1" ht="12.75" customHeight="1"/>
    <row r="473" s="70" customFormat="1" ht="12.75" customHeight="1"/>
    <row r="474" s="70" customFormat="1" ht="12.75" customHeight="1"/>
    <row r="475" s="70" customFormat="1" ht="12.75" customHeight="1"/>
    <row r="476" s="70" customFormat="1" ht="12.75" customHeight="1"/>
    <row r="477" s="70" customFormat="1" ht="12.75" customHeight="1"/>
    <row r="478" s="70" customFormat="1" ht="12.75" customHeight="1"/>
    <row r="479" s="70" customFormat="1" ht="12.75" customHeight="1"/>
    <row r="480" s="70" customFormat="1" ht="12.75" customHeight="1"/>
    <row r="481" s="70" customFormat="1" ht="12.75" customHeight="1"/>
    <row r="482" s="70" customFormat="1" ht="12.75" customHeight="1"/>
    <row r="483" s="70" customFormat="1" ht="12.75" customHeight="1"/>
    <row r="484" s="70" customFormat="1" ht="12.75" customHeight="1"/>
    <row r="485" s="70" customFormat="1" ht="12.75" customHeight="1"/>
    <row r="486" s="70" customFormat="1" ht="12.75" customHeight="1"/>
    <row r="487" s="70" customFormat="1" ht="12.75" customHeight="1"/>
    <row r="488" s="70" customFormat="1" ht="12.75" customHeight="1"/>
    <row r="489" s="70" customFormat="1" ht="12.75" customHeight="1"/>
    <row r="490" s="70" customFormat="1" ht="12.75" customHeight="1"/>
    <row r="491" s="70" customFormat="1" ht="12.75" customHeight="1"/>
    <row r="492" s="70" customFormat="1" ht="12.75" customHeight="1"/>
    <row r="493" s="70" customFormat="1" ht="12.75" customHeight="1"/>
    <row r="494" s="70" customFormat="1" ht="12.75" customHeight="1"/>
    <row r="495" s="70" customFormat="1" ht="12.75" customHeight="1"/>
    <row r="496" s="70" customFormat="1" ht="12.75" customHeight="1"/>
    <row r="497" s="70" customFormat="1" ht="12.75" customHeight="1"/>
    <row r="498" s="70" customFormat="1" ht="12.75" customHeight="1"/>
    <row r="499" s="70" customFormat="1" ht="12.75" customHeight="1"/>
    <row r="500" s="70" customFormat="1" ht="12.75" customHeight="1"/>
    <row r="501" s="70" customFormat="1" ht="12.75" customHeight="1"/>
    <row r="502" s="70" customFormat="1" ht="12.75" customHeight="1"/>
    <row r="503" s="70" customFormat="1" ht="12.75" customHeight="1"/>
    <row r="504" s="70" customFormat="1" ht="12.75" customHeight="1"/>
    <row r="505" s="70" customFormat="1" ht="12.75" customHeight="1"/>
    <row r="506" s="70" customFormat="1" ht="12.75" customHeight="1"/>
    <row r="507" s="70" customFormat="1" ht="12.75" customHeight="1"/>
    <row r="508" s="70" customFormat="1" ht="12.75" customHeight="1"/>
    <row r="509" s="70" customFormat="1" ht="12.75" customHeight="1"/>
    <row r="510" s="70" customFormat="1" ht="12.75" customHeight="1"/>
    <row r="511" s="70" customFormat="1" ht="12.75" customHeight="1"/>
    <row r="512" s="70" customFormat="1" ht="12.75" customHeight="1"/>
    <row r="513" s="70" customFormat="1" ht="12.75" customHeight="1"/>
    <row r="514" s="70" customFormat="1" ht="12.75" customHeight="1"/>
    <row r="515" s="70" customFormat="1" ht="12.75" customHeight="1"/>
    <row r="516" s="70" customFormat="1" ht="12.75" customHeight="1"/>
    <row r="517" s="70" customFormat="1" ht="12.75" customHeight="1"/>
    <row r="518" s="70" customFormat="1" ht="12.75" customHeight="1"/>
    <row r="519" s="70" customFormat="1" ht="12.75" customHeight="1"/>
    <row r="520" s="70" customFormat="1" ht="12.75" customHeight="1"/>
    <row r="521" s="70" customFormat="1" ht="12.75" customHeight="1"/>
    <row r="522" s="70" customFormat="1" ht="12.75" customHeight="1"/>
    <row r="523" s="70" customFormat="1" ht="12.75" customHeight="1"/>
    <row r="524" s="70" customFormat="1" ht="12.75" customHeight="1"/>
    <row r="525" s="70" customFormat="1" ht="12.75" customHeight="1"/>
    <row r="526" s="70" customFormat="1" ht="12.75" customHeight="1"/>
    <row r="527" s="70" customFormat="1" ht="12.75" customHeight="1"/>
    <row r="528" s="70" customFormat="1" ht="12.75" customHeight="1"/>
    <row r="529" s="70" customFormat="1" ht="12.75" customHeight="1"/>
    <row r="530" s="70" customFormat="1" ht="12.75" customHeight="1"/>
    <row r="531" s="70" customFormat="1" ht="12.75" customHeight="1"/>
    <row r="532" s="70" customFormat="1" ht="12.75" customHeight="1"/>
    <row r="533" s="70" customFormat="1" ht="12.75" customHeight="1"/>
    <row r="534" s="70" customFormat="1" ht="12.75" customHeight="1"/>
    <row r="535" s="70" customFormat="1" ht="12.75" customHeight="1"/>
    <row r="536" s="70" customFormat="1" ht="12.75" customHeight="1"/>
    <row r="537" s="70" customFormat="1" ht="12.75" customHeight="1"/>
    <row r="538" s="70" customFormat="1" ht="12.75" customHeight="1"/>
    <row r="539" s="70" customFormat="1" ht="12.75" customHeight="1"/>
    <row r="540" s="70" customFormat="1" ht="12.75" customHeight="1"/>
    <row r="541" s="70" customFormat="1" ht="12.75" customHeight="1"/>
    <row r="542" s="70" customFormat="1" ht="12.75" customHeight="1"/>
    <row r="543" s="70" customFormat="1" ht="12.75" customHeight="1"/>
    <row r="544" s="70" customFormat="1" ht="12.75" customHeight="1"/>
    <row r="545" s="70" customFormat="1" ht="12.75" customHeight="1"/>
    <row r="546" s="70" customFormat="1" ht="12.75" customHeight="1"/>
    <row r="547" s="70" customFormat="1" ht="12.75" customHeight="1"/>
    <row r="548" s="70" customFormat="1" ht="12.75" customHeight="1"/>
    <row r="549" s="70" customFormat="1" ht="12.75" customHeight="1"/>
    <row r="550" s="70" customFormat="1" ht="12.75" customHeight="1"/>
    <row r="551" s="70" customFormat="1" ht="12.75" customHeight="1"/>
    <row r="552" s="70" customFormat="1" ht="12.75" customHeight="1"/>
    <row r="553" s="70" customFormat="1" ht="12.75" customHeight="1"/>
    <row r="554" s="70" customFormat="1" ht="12.75" customHeight="1"/>
    <row r="555" s="70" customFormat="1" ht="12.75" customHeight="1"/>
    <row r="556" s="70" customFormat="1" ht="12.75" customHeight="1"/>
    <row r="557" s="70" customFormat="1" ht="12.75" customHeight="1"/>
    <row r="558" s="70" customFormat="1" ht="12.75" customHeight="1"/>
    <row r="559" s="70" customFormat="1" ht="12.75" customHeight="1"/>
    <row r="560" s="70" customFormat="1" ht="12.75" customHeight="1"/>
    <row r="561" s="70" customFormat="1" ht="12.75" customHeight="1"/>
    <row r="562" s="70" customFormat="1" ht="12.75" customHeight="1"/>
    <row r="563" s="70" customFormat="1" ht="12.75" customHeight="1"/>
    <row r="564" s="70" customFormat="1" ht="12.75" customHeight="1"/>
    <row r="565" s="70" customFormat="1" ht="12.75" customHeight="1"/>
    <row r="566" s="70" customFormat="1" ht="12.75" customHeight="1"/>
    <row r="567" s="70" customFormat="1" ht="12.75" customHeight="1"/>
    <row r="568" s="70" customFormat="1" ht="12.75" customHeight="1"/>
    <row r="569" s="70" customFormat="1" ht="12.75" customHeight="1"/>
    <row r="570" s="70" customFormat="1" ht="12.75" customHeight="1"/>
    <row r="571" s="70" customFormat="1" ht="12.75" customHeight="1"/>
    <row r="572" s="70" customFormat="1" ht="12.75" customHeight="1"/>
    <row r="573" s="70" customFormat="1" ht="12.75" customHeight="1"/>
    <row r="574" s="70" customFormat="1" ht="12.75" customHeight="1"/>
    <row r="575" s="70" customFormat="1" ht="12.75" customHeight="1"/>
    <row r="576" s="70" customFormat="1" ht="12.75" customHeight="1"/>
    <row r="577" s="70" customFormat="1" ht="12.75" customHeight="1"/>
    <row r="578" s="70" customFormat="1" ht="12.75" customHeight="1"/>
    <row r="579" s="70" customFormat="1" ht="12.75" customHeight="1"/>
    <row r="580" s="70" customFormat="1" ht="12.75" customHeight="1"/>
    <row r="581" s="70" customFormat="1" ht="12.75" customHeight="1"/>
    <row r="582" s="70" customFormat="1" ht="12.75" customHeight="1"/>
    <row r="583" s="70" customFormat="1" ht="12.75" customHeight="1"/>
    <row r="584" s="70" customFormat="1" ht="12.75" customHeight="1"/>
    <row r="585" s="70" customFormat="1" ht="12.75" customHeight="1"/>
    <row r="586" s="70" customFormat="1" ht="12.75" customHeight="1"/>
    <row r="587" s="70" customFormat="1" ht="12.75" customHeight="1"/>
    <row r="588" s="70" customFormat="1" ht="12.75" customHeight="1"/>
    <row r="589" s="70" customFormat="1" ht="12.75" customHeight="1"/>
    <row r="590" s="70" customFormat="1" ht="12.75" customHeight="1"/>
    <row r="591" s="70" customFormat="1" ht="12.75" customHeight="1"/>
    <row r="592" s="70" customFormat="1" ht="12.75" customHeight="1"/>
    <row r="593" s="70" customFormat="1" ht="12.75" customHeight="1"/>
    <row r="594" s="70" customFormat="1" ht="12.75" customHeight="1"/>
    <row r="595" s="70" customFormat="1" ht="12.75" customHeight="1"/>
    <row r="596" s="70" customFormat="1" ht="12.75" customHeight="1"/>
    <row r="597" s="70" customFormat="1" ht="12.75" customHeight="1"/>
    <row r="598" s="70" customFormat="1" ht="12.75" customHeight="1"/>
    <row r="599" s="70" customFormat="1" ht="12.75" customHeight="1"/>
    <row r="600" s="70" customFormat="1" ht="12.75" customHeight="1"/>
    <row r="601" s="70" customFormat="1" ht="12.75" customHeight="1"/>
    <row r="602" s="70" customFormat="1" ht="12.75" customHeight="1"/>
    <row r="603" s="70" customFormat="1" ht="12.75" customHeight="1"/>
    <row r="604" s="70" customFormat="1" ht="12.75" customHeight="1"/>
    <row r="605" s="70" customFormat="1" ht="12.75" customHeight="1"/>
    <row r="606" s="70" customFormat="1" ht="12.75" customHeight="1"/>
    <row r="607" s="70" customFormat="1" ht="12.75" customHeight="1"/>
    <row r="608" s="70" customFormat="1" ht="12.75" customHeight="1"/>
    <row r="609" s="70" customFormat="1" ht="12.75" customHeight="1"/>
    <row r="610" s="70" customFormat="1" ht="12.75" customHeight="1"/>
    <row r="611" s="70" customFormat="1" ht="12.75" customHeight="1"/>
    <row r="612" s="70" customFormat="1" ht="12.75" customHeight="1"/>
    <row r="613" s="70" customFormat="1" ht="12.75" customHeight="1"/>
    <row r="614" s="70" customFormat="1" ht="12.75" customHeight="1"/>
    <row r="615" s="70" customFormat="1" ht="12.75" customHeight="1"/>
    <row r="616" s="70" customFormat="1" ht="12.75" customHeight="1"/>
    <row r="617" s="70" customFormat="1" ht="12.75" customHeight="1"/>
    <row r="618" s="70" customFormat="1" ht="12.75" customHeight="1"/>
    <row r="619" s="70" customFormat="1" ht="12.75" customHeight="1"/>
    <row r="620" s="70" customFormat="1" ht="12.75" customHeight="1"/>
    <row r="621" s="70" customFormat="1" ht="12.75" customHeight="1"/>
    <row r="622" s="70" customFormat="1" ht="12.75" customHeight="1"/>
    <row r="623" s="70" customFormat="1" ht="12.75" customHeight="1"/>
    <row r="624" s="70" customFormat="1" ht="12.75" customHeight="1"/>
    <row r="625" s="70" customFormat="1" ht="12.75" customHeight="1"/>
    <row r="626" s="70" customFormat="1" ht="12.75" customHeight="1"/>
    <row r="627" s="70" customFormat="1" ht="12.75" customHeight="1"/>
    <row r="628" s="70" customFormat="1" ht="12.75" customHeight="1"/>
    <row r="629" s="70" customFormat="1" ht="12.75" customHeight="1"/>
    <row r="630" s="70" customFormat="1" ht="12.75" customHeight="1"/>
    <row r="631" s="70" customFormat="1" ht="12.75" customHeight="1"/>
    <row r="632" s="70" customFormat="1" ht="12.75" customHeight="1"/>
    <row r="633" s="70" customFormat="1" ht="12.75" customHeight="1"/>
    <row r="634" s="70" customFormat="1" ht="12.75" customHeight="1"/>
    <row r="635" s="70" customFormat="1" ht="12.75" customHeight="1"/>
    <row r="636" s="70" customFormat="1" ht="12.75" customHeight="1"/>
    <row r="637" s="70" customFormat="1" ht="12.75" customHeight="1"/>
    <row r="638" s="70" customFormat="1" ht="12.75" customHeight="1"/>
    <row r="639" s="70" customFormat="1" ht="12.75" customHeight="1"/>
    <row r="640" s="70" customFormat="1" ht="12.75" customHeight="1"/>
    <row r="641" s="70" customFormat="1" ht="12.75" customHeight="1"/>
    <row r="642" s="70" customFormat="1" ht="12.75" customHeight="1"/>
    <row r="643" s="70" customFormat="1" ht="12.75" customHeight="1"/>
    <row r="644" s="70" customFormat="1" ht="12.75" customHeight="1"/>
    <row r="645" s="70" customFormat="1" ht="12.75" customHeight="1"/>
    <row r="646" s="70" customFormat="1" ht="12.75" customHeight="1"/>
    <row r="647" s="70" customFormat="1" ht="12.75" customHeight="1"/>
    <row r="648" s="70" customFormat="1" ht="12.75" customHeight="1"/>
    <row r="649" s="70" customFormat="1" ht="12.75" customHeight="1"/>
    <row r="650" s="70" customFormat="1" ht="12.75" customHeight="1"/>
    <row r="651" s="70" customFormat="1" ht="12.75" customHeight="1"/>
    <row r="652" s="70" customFormat="1" ht="12.75" customHeight="1"/>
    <row r="653" s="70" customFormat="1" ht="12.75" customHeight="1"/>
    <row r="654" s="70" customFormat="1" ht="12.75" customHeight="1"/>
    <row r="655" s="70" customFormat="1" ht="12.75" customHeight="1"/>
    <row r="656" s="70" customFormat="1" ht="12.75" customHeight="1"/>
    <row r="657" s="70" customFormat="1" ht="12.75" customHeight="1"/>
    <row r="658" s="70" customFormat="1" ht="12.75" customHeight="1"/>
    <row r="659" s="70" customFormat="1" ht="12.75" customHeight="1"/>
    <row r="660" s="70" customFormat="1" ht="12.75" customHeight="1"/>
    <row r="661" s="70" customFormat="1" ht="12.75" customHeight="1"/>
    <row r="662" s="70" customFormat="1" ht="12.75" customHeight="1"/>
    <row r="663" s="70" customFormat="1" ht="12.75" customHeight="1"/>
    <row r="664" s="70" customFormat="1" ht="12.75" customHeight="1"/>
    <row r="665" s="70" customFormat="1" ht="12.75" customHeight="1"/>
    <row r="666" s="70" customFormat="1" ht="12.75" customHeight="1"/>
    <row r="667" s="70" customFormat="1" ht="12.75" customHeight="1"/>
    <row r="668" s="70" customFormat="1" ht="12.75" customHeight="1"/>
    <row r="669" s="70" customFormat="1" ht="12.75" customHeight="1"/>
    <row r="670" s="70" customFormat="1" ht="12.75" customHeight="1"/>
    <row r="671" s="70" customFormat="1" ht="12.75" customHeight="1"/>
    <row r="672" s="70" customFormat="1" ht="12.75" customHeight="1"/>
    <row r="673" s="70" customFormat="1" ht="12.75" customHeight="1"/>
    <row r="674" s="70" customFormat="1" ht="12.75" customHeight="1"/>
    <row r="675" s="70" customFormat="1" ht="12.75" customHeight="1"/>
    <row r="676" s="70" customFormat="1" ht="12.75" customHeight="1"/>
    <row r="677" s="70" customFormat="1" ht="12.75" customHeight="1"/>
    <row r="678" s="70" customFormat="1" ht="12.75" customHeight="1"/>
    <row r="679" s="70" customFormat="1" ht="12.75" customHeight="1"/>
    <row r="680" s="70" customFormat="1" ht="12.75" customHeight="1"/>
    <row r="681" s="70" customFormat="1" ht="12.75" customHeight="1"/>
    <row r="682" s="70" customFormat="1" ht="12.75" customHeight="1"/>
    <row r="683" s="70" customFormat="1" ht="12.75" customHeight="1"/>
    <row r="684" s="70" customFormat="1" ht="12.75" customHeight="1"/>
    <row r="685" s="70" customFormat="1" ht="12.75" customHeight="1"/>
    <row r="686" s="70" customFormat="1" ht="12.75" customHeight="1"/>
    <row r="687" s="70" customFormat="1" ht="12.75" customHeight="1"/>
    <row r="688" s="70" customFormat="1" ht="12.75" customHeight="1"/>
    <row r="689" s="70" customFormat="1" ht="12.75" customHeight="1"/>
    <row r="690" s="70" customFormat="1" ht="12.75" customHeight="1"/>
    <row r="691" s="70" customFormat="1" ht="12.75" customHeight="1"/>
    <row r="692" s="70" customFormat="1" ht="12.75" customHeight="1"/>
    <row r="693" s="70" customFormat="1" ht="12.75" customHeight="1"/>
    <row r="694" s="70" customFormat="1" ht="12.75" customHeight="1"/>
    <row r="695" s="70" customFormat="1" ht="12.75" customHeight="1"/>
    <row r="696" s="70" customFormat="1" ht="12.75" customHeight="1"/>
    <row r="697" s="70" customFormat="1" ht="12.75" customHeight="1"/>
    <row r="698" s="70" customFormat="1" ht="12.75" customHeight="1"/>
    <row r="699" s="70" customFormat="1" ht="12.75" customHeight="1"/>
    <row r="700" s="70" customFormat="1" ht="12.75" customHeight="1"/>
    <row r="701" s="70" customFormat="1" ht="12.75" customHeight="1"/>
    <row r="702" s="70" customFormat="1" ht="12.75" customHeight="1"/>
    <row r="703" s="70" customFormat="1" ht="12.75" customHeight="1"/>
    <row r="704" s="70" customFormat="1" ht="12.75" customHeight="1"/>
    <row r="705" s="70" customFormat="1" ht="12.75" customHeight="1"/>
    <row r="706" s="70" customFormat="1" ht="12.75" customHeight="1"/>
    <row r="707" s="70" customFormat="1" ht="12.75" customHeight="1"/>
    <row r="708" s="70" customFormat="1" ht="12.75" customHeight="1"/>
    <row r="709" s="70" customFormat="1" ht="12.75" customHeight="1"/>
    <row r="710" s="70" customFormat="1" ht="12.75" customHeight="1"/>
    <row r="711" s="70" customFormat="1" ht="12.75" customHeight="1"/>
    <row r="712" s="70" customFormat="1" ht="12.75" customHeight="1"/>
    <row r="713" s="70" customFormat="1" ht="12.75" customHeight="1"/>
    <row r="714" s="70" customFormat="1" ht="12.75" customHeight="1"/>
    <row r="715" s="70" customFormat="1" ht="12.75" customHeight="1"/>
    <row r="716" s="70" customFormat="1" ht="12.75" customHeight="1"/>
    <row r="717" s="70" customFormat="1" ht="12.75" customHeight="1"/>
    <row r="718" s="70" customFormat="1" ht="12.75" customHeight="1"/>
    <row r="719" s="70" customFormat="1" ht="12.75" customHeight="1"/>
    <row r="720" s="70" customFormat="1" ht="12.75" customHeight="1"/>
    <row r="721" s="70" customFormat="1" ht="12.75" customHeight="1"/>
    <row r="722" s="70" customFormat="1" ht="12.75" customHeight="1"/>
    <row r="723" s="70" customFormat="1" ht="12.75" customHeight="1"/>
    <row r="724" s="70" customFormat="1" ht="12.75" customHeight="1"/>
    <row r="725" s="70" customFormat="1" ht="12.75" customHeight="1"/>
    <row r="726" s="70" customFormat="1" ht="12.75" customHeight="1"/>
    <row r="727" s="70" customFormat="1" ht="12.75" customHeight="1"/>
    <row r="728" s="70" customFormat="1" ht="12.75" customHeight="1"/>
    <row r="729" s="70" customFormat="1" ht="12.75" customHeight="1"/>
    <row r="730" s="70" customFormat="1" ht="12.75" customHeight="1"/>
    <row r="731" s="70" customFormat="1" ht="12.75" customHeight="1"/>
    <row r="732" s="70" customFormat="1" ht="12.75" customHeight="1"/>
    <row r="733" s="70" customFormat="1" ht="12.75" customHeight="1"/>
    <row r="734" s="70" customFormat="1" ht="12.75" customHeight="1"/>
    <row r="735" s="70" customFormat="1" ht="12.75" customHeight="1"/>
    <row r="736" s="70" customFormat="1" ht="12.75" customHeight="1"/>
    <row r="737" s="70" customFormat="1" ht="12.75" customHeight="1"/>
    <row r="738" s="70" customFormat="1" ht="12.75" customHeight="1"/>
    <row r="739" s="70" customFormat="1" ht="12.75" customHeight="1"/>
    <row r="740" s="70" customFormat="1" ht="12.75" customHeight="1"/>
    <row r="741" s="70" customFormat="1" ht="12.75" customHeight="1"/>
    <row r="742" s="70" customFormat="1" ht="12.75" customHeight="1"/>
    <row r="743" s="70" customFormat="1" ht="12.75" customHeight="1"/>
    <row r="744" s="70" customFormat="1" ht="12.75" customHeight="1"/>
    <row r="745" s="70" customFormat="1" ht="12.75" customHeight="1"/>
    <row r="746" s="70" customFormat="1" ht="12.75" customHeight="1"/>
    <row r="747" s="70" customFormat="1" ht="12.75" customHeight="1"/>
    <row r="748" s="70" customFormat="1" ht="12.75" customHeight="1"/>
    <row r="749" s="70" customFormat="1" ht="12.75" customHeight="1"/>
    <row r="750" s="70" customFormat="1" ht="12.75" customHeight="1"/>
    <row r="751" s="70" customFormat="1" ht="12.75" customHeight="1"/>
    <row r="752" s="70" customFormat="1" ht="12.75" customHeight="1"/>
    <row r="753" s="70" customFormat="1" ht="12.75" customHeight="1"/>
    <row r="754" s="70" customFormat="1" ht="12.75" customHeight="1"/>
    <row r="755" s="70" customFormat="1" ht="12.75" customHeight="1"/>
    <row r="756" s="70" customFormat="1" ht="12.75" customHeight="1"/>
    <row r="757" s="70" customFormat="1" ht="12.75" customHeight="1"/>
    <row r="758" s="70" customFormat="1" ht="12.75" customHeight="1"/>
    <row r="759" s="70" customFormat="1" ht="12.75" customHeight="1"/>
    <row r="760" s="70" customFormat="1" ht="12.75" customHeight="1"/>
    <row r="761" s="70" customFormat="1" ht="12.75" customHeight="1"/>
    <row r="762" s="70" customFormat="1" ht="12.75" customHeight="1"/>
    <row r="763" s="70" customFormat="1" ht="12.75" customHeight="1"/>
    <row r="764" s="70" customFormat="1" ht="12.75" customHeight="1"/>
    <row r="765" s="70" customFormat="1" ht="12.75" customHeight="1"/>
    <row r="766" s="70" customFormat="1" ht="12.75" customHeight="1"/>
    <row r="767" s="70" customFormat="1" ht="12.75" customHeight="1"/>
    <row r="768" s="70" customFormat="1" ht="12.75" customHeight="1"/>
    <row r="769" s="70" customFormat="1" ht="12.75" customHeight="1"/>
    <row r="770" s="70" customFormat="1" ht="12.75" customHeight="1"/>
    <row r="771" s="70" customFormat="1" ht="12.75" customHeight="1"/>
    <row r="772" s="70" customFormat="1" ht="12.75" customHeight="1"/>
    <row r="773" s="70" customFormat="1" ht="12.75" customHeight="1"/>
    <row r="774" s="70" customFormat="1" ht="12.75" customHeight="1"/>
    <row r="775" s="70" customFormat="1" ht="12.75" customHeight="1"/>
    <row r="776" s="70" customFormat="1" ht="12.75" customHeight="1"/>
    <row r="777" s="70" customFormat="1" ht="12.75" customHeight="1"/>
    <row r="778" s="70" customFormat="1" ht="12.75" customHeight="1"/>
    <row r="779" s="70" customFormat="1" ht="12.75" customHeight="1"/>
    <row r="780" s="70" customFormat="1" ht="12.75" customHeight="1"/>
    <row r="781" s="70" customFormat="1" ht="12.75" customHeight="1"/>
    <row r="782" s="70" customFormat="1" ht="12.75" customHeight="1"/>
    <row r="783" s="70" customFormat="1" ht="12.75" customHeight="1"/>
    <row r="784" s="70" customFormat="1" ht="12.75" customHeight="1"/>
    <row r="785" s="70" customFormat="1" ht="12.75" customHeight="1"/>
    <row r="786" s="70" customFormat="1" ht="12.75" customHeight="1"/>
    <row r="787" s="70" customFormat="1" ht="12.75" customHeight="1"/>
    <row r="788" s="70" customFormat="1" ht="12.75" customHeight="1"/>
    <row r="789" s="70" customFormat="1" ht="12.75" customHeight="1"/>
    <row r="790" s="70" customFormat="1" ht="12.75" customHeight="1"/>
    <row r="791" s="70" customFormat="1" ht="12.75" customHeight="1"/>
    <row r="792" s="70" customFormat="1" ht="12.75" customHeight="1"/>
    <row r="793" s="70" customFormat="1" ht="12.75" customHeight="1"/>
    <row r="794" s="70" customFormat="1" ht="12.75" customHeight="1"/>
    <row r="795" s="70" customFormat="1" ht="12.75" customHeight="1"/>
    <row r="796" s="70" customFormat="1" ht="12.75" customHeight="1"/>
    <row r="797" s="70" customFormat="1" ht="12.75" customHeight="1"/>
    <row r="798" s="70" customFormat="1" ht="12.75" customHeight="1"/>
    <row r="799" s="70" customFormat="1" ht="12.75" customHeight="1"/>
    <row r="800" s="70" customFormat="1" ht="12.75" customHeight="1"/>
    <row r="801" s="70" customFormat="1" ht="12.75" customHeight="1"/>
    <row r="802" s="70" customFormat="1" ht="12.75" customHeight="1"/>
    <row r="803" s="70" customFormat="1" ht="12.75" customHeight="1"/>
    <row r="804" s="70" customFormat="1" ht="12.75" customHeight="1"/>
    <row r="805" s="70" customFormat="1" ht="12.75" customHeight="1"/>
    <row r="806" s="70" customFormat="1" ht="12.75" customHeight="1"/>
    <row r="807" s="70" customFormat="1" ht="12.75" customHeight="1"/>
    <row r="808" s="70" customFormat="1" ht="12.75" customHeight="1"/>
    <row r="809" s="70" customFormat="1" ht="12.75" customHeight="1"/>
    <row r="810" s="70" customFormat="1" ht="12.75" customHeight="1"/>
    <row r="811" s="70" customFormat="1" ht="12.75" customHeight="1"/>
    <row r="812" s="70" customFormat="1" ht="12.75" customHeight="1"/>
    <row r="813" s="70" customFormat="1" ht="12.75" customHeight="1"/>
    <row r="814" s="70" customFormat="1" ht="12.75" customHeight="1"/>
    <row r="815" s="70" customFormat="1" ht="12.75" customHeight="1"/>
    <row r="816" s="70" customFormat="1" ht="12.75" customHeight="1"/>
    <row r="817" s="70" customFormat="1" ht="12.75" customHeight="1"/>
    <row r="818" s="70" customFormat="1" ht="12.75" customHeight="1"/>
    <row r="819" s="70" customFormat="1" ht="12.75" customHeight="1"/>
    <row r="820" s="70" customFormat="1" ht="12.75" customHeight="1"/>
    <row r="821" s="70" customFormat="1" ht="12.75" customHeight="1"/>
    <row r="822" s="70" customFormat="1" ht="12.75" customHeight="1"/>
    <row r="823" s="70" customFormat="1" ht="12.75" customHeight="1"/>
    <row r="824" s="70" customFormat="1" ht="12.75" customHeight="1"/>
    <row r="825" s="70" customFormat="1" ht="12.75" customHeight="1"/>
    <row r="826" s="70" customFormat="1" ht="12.75" customHeight="1"/>
    <row r="827" s="70" customFormat="1" ht="12.75" customHeight="1"/>
    <row r="828" s="70" customFormat="1" ht="12.75" customHeight="1"/>
    <row r="829" s="70" customFormat="1" ht="12.75" customHeight="1"/>
    <row r="830" s="70" customFormat="1" ht="12.75" customHeight="1"/>
    <row r="831" s="70" customFormat="1" ht="12.75" customHeight="1"/>
    <row r="832" s="70" customFormat="1" ht="12.75" customHeight="1"/>
    <row r="833" s="70" customFormat="1" ht="12.75" customHeight="1"/>
    <row r="834" s="70" customFormat="1" ht="12.75" customHeight="1"/>
    <row r="835" s="70" customFormat="1" ht="12.75" customHeight="1"/>
    <row r="836" s="70" customFormat="1" ht="12.75" customHeight="1"/>
    <row r="837" s="70" customFormat="1" ht="12.75" customHeight="1"/>
    <row r="838" s="70" customFormat="1" ht="12.75" customHeight="1"/>
    <row r="839" s="70" customFormat="1" ht="12.75" customHeight="1"/>
    <row r="840" s="70" customFormat="1" ht="12.75" customHeight="1"/>
    <row r="841" s="70" customFormat="1" ht="12.75" customHeight="1"/>
    <row r="842" s="70" customFormat="1" ht="12.75" customHeight="1"/>
    <row r="843" s="70" customFormat="1" ht="12.75" customHeight="1"/>
    <row r="844" s="70" customFormat="1" ht="12.75" customHeight="1"/>
    <row r="845" s="70" customFormat="1" ht="12.75" customHeight="1"/>
    <row r="846" s="70" customFormat="1" ht="12.75" customHeight="1"/>
    <row r="847" s="70" customFormat="1" ht="12.75" customHeight="1"/>
    <row r="848" s="70" customFormat="1" ht="12.75" customHeight="1"/>
    <row r="849" s="70" customFormat="1" ht="12.75" customHeight="1"/>
    <row r="850" s="70" customFormat="1" ht="12.75" customHeight="1"/>
    <row r="851" s="70" customFormat="1" ht="12.75" customHeight="1"/>
    <row r="852" s="70" customFormat="1" ht="12.75" customHeight="1"/>
    <row r="853" s="70" customFormat="1" ht="12.75" customHeight="1"/>
    <row r="854" s="70" customFormat="1" ht="12.75" customHeight="1"/>
    <row r="855" s="70" customFormat="1" ht="12.75" customHeight="1"/>
    <row r="856" s="70" customFormat="1" ht="12.75" customHeight="1"/>
    <row r="857" s="70" customFormat="1" ht="12.75" customHeight="1"/>
    <row r="858" s="70" customFormat="1" ht="12.75" customHeight="1"/>
    <row r="859" s="70" customFormat="1" ht="12.75" customHeight="1"/>
    <row r="860" s="70" customFormat="1" ht="12.75" customHeight="1"/>
    <row r="861" s="70" customFormat="1" ht="12.75" customHeight="1"/>
    <row r="862" s="70" customFormat="1" ht="12.75" customHeight="1"/>
    <row r="863" s="70" customFormat="1" ht="12.75" customHeight="1"/>
    <row r="864" s="70" customFormat="1" ht="12.75" customHeight="1"/>
    <row r="865" s="70" customFormat="1" ht="12.75" customHeight="1"/>
    <row r="866" s="70" customFormat="1" ht="12.75" customHeight="1"/>
    <row r="867" s="70" customFormat="1" ht="12.75" customHeight="1"/>
    <row r="868" s="70" customFormat="1" ht="12.75" customHeight="1"/>
    <row r="869" s="70" customFormat="1" ht="12.75" customHeight="1"/>
    <row r="870" s="70" customFormat="1" ht="12.75" customHeight="1"/>
    <row r="871" s="70" customFormat="1" ht="12.75" customHeight="1"/>
    <row r="872" s="70" customFormat="1" ht="12.75" customHeight="1"/>
    <row r="873" s="70" customFormat="1" ht="12.75" customHeight="1"/>
    <row r="874" s="70" customFormat="1" ht="12.75" customHeight="1"/>
    <row r="875" s="70" customFormat="1" ht="12.75" customHeight="1"/>
    <row r="876" s="70" customFormat="1" ht="12.75" customHeight="1"/>
    <row r="877" s="70" customFormat="1" ht="12.75" customHeight="1"/>
    <row r="878" s="70" customFormat="1" ht="12.75" customHeight="1"/>
    <row r="879" s="70" customFormat="1" ht="12.75" customHeight="1"/>
    <row r="880" s="70" customFormat="1" ht="12.75" customHeight="1"/>
    <row r="881" s="70" customFormat="1" ht="12.75" customHeight="1"/>
    <row r="882" s="70" customFormat="1" ht="12.75" customHeight="1"/>
    <row r="883" s="70" customFormat="1" ht="12.75" customHeight="1"/>
    <row r="884" s="70" customFormat="1" ht="12.75" customHeight="1"/>
    <row r="885" s="70" customFormat="1" ht="12.75" customHeight="1"/>
    <row r="886" s="70" customFormat="1" ht="12.75" customHeight="1"/>
    <row r="887" s="70" customFormat="1" ht="12.75" customHeight="1"/>
    <row r="888" s="70" customFormat="1" ht="12.75" customHeight="1"/>
    <row r="889" s="70" customFormat="1" ht="12.75" customHeight="1"/>
    <row r="890" s="70" customFormat="1" ht="12.75" customHeight="1"/>
    <row r="891" s="70" customFormat="1" ht="12.75" customHeight="1"/>
    <row r="892" s="70" customFormat="1" ht="12.75" customHeight="1"/>
    <row r="893" s="70" customFormat="1" ht="12.75" customHeight="1"/>
    <row r="894" s="70" customFormat="1" ht="12.75" customHeight="1"/>
    <row r="895" s="70" customFormat="1" ht="12.75" customHeight="1"/>
    <row r="896" s="70" customFormat="1" ht="12.75" customHeight="1"/>
    <row r="897" s="70" customFormat="1" ht="12.75" customHeight="1"/>
    <row r="898" s="70" customFormat="1" ht="12.75" customHeight="1"/>
    <row r="899" s="70" customFormat="1" ht="12.75" customHeight="1"/>
    <row r="900" s="70" customFormat="1" ht="12.75" customHeight="1"/>
    <row r="901" s="70" customFormat="1" ht="12.75" customHeight="1"/>
    <row r="902" s="70" customFormat="1" ht="12.75" customHeight="1"/>
    <row r="903" s="70" customFormat="1" ht="12.75" customHeight="1"/>
    <row r="904" s="70" customFormat="1" ht="12.75" customHeight="1"/>
    <row r="905" s="70" customFormat="1" ht="12.75" customHeight="1"/>
    <row r="906" s="70" customFormat="1" ht="12.75" customHeight="1"/>
    <row r="907" s="70" customFormat="1" ht="12.75" customHeight="1"/>
    <row r="908" s="70" customFormat="1" ht="12.75" customHeight="1"/>
    <row r="909" s="70" customFormat="1" ht="12.75" customHeight="1"/>
    <row r="910" s="70" customFormat="1" ht="12.75" customHeight="1"/>
    <row r="911" s="70" customFormat="1" ht="12.75" customHeight="1"/>
    <row r="912" s="70" customFormat="1" ht="12.75" customHeight="1"/>
    <row r="913" s="70" customFormat="1" ht="12.75" customHeight="1"/>
    <row r="914" s="70" customFormat="1" ht="12.75" customHeight="1"/>
    <row r="915" s="70" customFormat="1" ht="12.75" customHeight="1"/>
    <row r="916" s="70" customFormat="1" ht="12.75" customHeight="1"/>
    <row r="917" s="70" customFormat="1" ht="12.75" customHeight="1"/>
    <row r="918" s="70" customFormat="1" ht="12.75" customHeight="1"/>
    <row r="919" s="70" customFormat="1" ht="12.75" customHeight="1"/>
    <row r="920" s="70" customFormat="1" ht="12.75" customHeight="1"/>
    <row r="921" s="70" customFormat="1" ht="12.75" customHeight="1"/>
    <row r="922" s="70" customFormat="1" ht="12.75" customHeight="1"/>
    <row r="923" s="70" customFormat="1" ht="12.75" customHeight="1"/>
    <row r="924" s="70" customFormat="1" ht="12.75" customHeight="1"/>
    <row r="925" s="70" customFormat="1" ht="12.75" customHeight="1"/>
    <row r="926" s="70" customFormat="1" ht="12.75" customHeight="1"/>
    <row r="927" s="70" customFormat="1" ht="12.75" customHeight="1"/>
    <row r="928" s="70" customFormat="1" ht="12.75" customHeight="1"/>
    <row r="929" s="70" customFormat="1" ht="12.75" customHeight="1"/>
    <row r="930" s="70" customFormat="1" ht="12.75" customHeight="1"/>
    <row r="931" s="70" customFormat="1" ht="12.75" customHeight="1"/>
    <row r="932" s="70" customFormat="1" ht="12.75" customHeight="1"/>
    <row r="933" s="70" customFormat="1" ht="12.75" customHeight="1"/>
    <row r="934" s="70" customFormat="1" ht="12.75" customHeight="1"/>
    <row r="935" s="70" customFormat="1" ht="12.75" customHeight="1"/>
    <row r="936" s="70" customFormat="1" ht="12.75" customHeight="1"/>
    <row r="937" s="70" customFormat="1" ht="12.75" customHeight="1"/>
    <row r="938" s="70" customFormat="1" ht="12.75" customHeight="1"/>
    <row r="939" s="70" customFormat="1" ht="12.75" customHeight="1"/>
    <row r="940" s="70" customFormat="1" ht="12.75" customHeight="1"/>
    <row r="941" s="70" customFormat="1" ht="12.75" customHeight="1"/>
    <row r="942" s="70" customFormat="1" ht="12.75" customHeight="1"/>
    <row r="943" s="70" customFormat="1" ht="12.75" customHeight="1"/>
    <row r="944" s="70" customFormat="1" ht="12.75" customHeight="1"/>
    <row r="945" s="70" customFormat="1" ht="12.75" customHeight="1"/>
    <row r="946" s="70" customFormat="1" ht="12.75" customHeight="1"/>
    <row r="947" s="70" customFormat="1" ht="12.75" customHeight="1"/>
    <row r="948" s="70" customFormat="1" ht="12.75" customHeight="1"/>
    <row r="949" s="70" customFormat="1" ht="12.75" customHeight="1"/>
    <row r="950" s="70" customFormat="1" ht="12.75" customHeight="1"/>
    <row r="951" s="70" customFormat="1" ht="12.75" customHeight="1"/>
    <row r="952" s="70" customFormat="1" ht="12.75" customHeight="1"/>
    <row r="953" s="70" customFormat="1" ht="12.75" customHeight="1"/>
    <row r="954" s="70" customFormat="1" ht="12.75" customHeight="1"/>
    <row r="955" s="70" customFormat="1" ht="12.75" customHeight="1"/>
    <row r="956" s="70" customFormat="1" ht="12.75" customHeight="1"/>
    <row r="957" s="70" customFormat="1" ht="12.75" customHeight="1"/>
    <row r="958" s="70" customFormat="1" ht="12.75" customHeight="1"/>
    <row r="959" s="70" customFormat="1" ht="12.75" customHeight="1"/>
    <row r="960" s="70" customFormat="1" ht="12.75" customHeight="1"/>
    <row r="961" s="70" customFormat="1" ht="12.75" customHeight="1"/>
    <row r="962" s="70" customFormat="1" ht="12.75" customHeight="1"/>
    <row r="963" s="70" customFormat="1" ht="12.75" customHeight="1"/>
    <row r="964" s="70" customFormat="1" ht="12.75" customHeight="1"/>
    <row r="965" s="70" customFormat="1" ht="12.75" customHeight="1"/>
    <row r="966" s="70" customFormat="1" ht="12.75" customHeight="1"/>
    <row r="967" s="70" customFormat="1" ht="12.75" customHeight="1"/>
    <row r="968" s="70" customFormat="1" ht="12.75" customHeight="1"/>
    <row r="969" s="70" customFormat="1" ht="12.75" customHeight="1"/>
    <row r="970" s="70" customFormat="1" ht="12.75" customHeight="1"/>
    <row r="971" s="70" customFormat="1" ht="12.75" customHeight="1"/>
    <row r="972" s="70" customFormat="1" ht="12.75" customHeight="1"/>
    <row r="973" s="70" customFormat="1" ht="12.75" customHeight="1"/>
    <row r="974" s="70" customFormat="1" ht="12.75" customHeight="1"/>
    <row r="975" s="70" customFormat="1" ht="12.75" customHeight="1"/>
    <row r="976" s="70" customFormat="1" ht="12.75" customHeight="1"/>
    <row r="977" s="70" customFormat="1" ht="12.75" customHeight="1"/>
    <row r="978" s="70" customFormat="1" ht="12.75" customHeight="1"/>
    <row r="979" s="70" customFormat="1" ht="12.75" customHeight="1"/>
    <row r="980" s="70" customFormat="1" ht="12.75" customHeight="1"/>
    <row r="981" s="70" customFormat="1" ht="12.75" customHeight="1"/>
    <row r="982" s="70" customFormat="1" ht="12.75" customHeight="1"/>
    <row r="983" s="70" customFormat="1" ht="12.75" customHeight="1"/>
    <row r="984" s="70" customFormat="1" ht="12.75" customHeight="1"/>
    <row r="985" s="70" customFormat="1" ht="12.75" customHeight="1"/>
    <row r="986" s="70" customFormat="1" ht="12.75" customHeight="1"/>
    <row r="987" s="70" customFormat="1" ht="12.75" customHeight="1"/>
    <row r="988" s="70" customFormat="1" ht="12.75" customHeight="1"/>
    <row r="989" s="70" customFormat="1" ht="12.75" customHeight="1"/>
    <row r="990" s="70" customFormat="1" ht="12.75" customHeight="1"/>
    <row r="991" s="70" customFormat="1" ht="12.75" customHeight="1"/>
    <row r="992" s="70" customFormat="1" ht="12.75" customHeight="1"/>
    <row r="993" s="70" customFormat="1" ht="12.75" customHeight="1"/>
    <row r="994" s="70" customFormat="1" ht="12.75" customHeight="1"/>
    <row r="995" s="70" customFormat="1" ht="12.75" customHeight="1"/>
    <row r="996" s="70" customFormat="1" ht="12.75" customHeight="1"/>
    <row r="997" s="70" customFormat="1" ht="12.75" customHeight="1"/>
    <row r="998" s="70" customFormat="1" ht="12.75" customHeight="1"/>
    <row r="999" s="70" customFormat="1" ht="12.75" customHeight="1"/>
    <row r="1000" s="70" customFormat="1" ht="12.75" customHeight="1"/>
    <row r="1001" s="70" customFormat="1" ht="12.75" customHeight="1"/>
    <row r="1002" s="70" customFormat="1" ht="12.75" customHeight="1"/>
    <row r="1003" s="70" customFormat="1" ht="12.75" customHeight="1"/>
    <row r="1004" s="70" customFormat="1" ht="12.75" customHeight="1"/>
    <row r="1005" s="70" customFormat="1" ht="12.75" customHeight="1"/>
  </sheetData>
  <mergeCells count="7">
    <mergeCell ref="C8:D8"/>
    <mergeCell ref="C2:D2"/>
    <mergeCell ref="C3:D3"/>
    <mergeCell ref="C4:D4"/>
    <mergeCell ref="C5:D5"/>
    <mergeCell ref="C6:D6"/>
    <mergeCell ref="C7:D7"/>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3F14F-C65C-47D0-9901-C38B750B0CCB}">
  <sheetPr>
    <tabColor theme="3"/>
    <pageSetUpPr autoPageBreaks="0" fitToPage="1"/>
  </sheetPr>
  <dimension ref="A2:C125"/>
  <sheetViews>
    <sheetView showZeros="0" zoomScale="57" zoomScaleNormal="57" zoomScalePageLayoutView="120" workbookViewId="0">
      <selection activeCell="A83" sqref="A4:A83"/>
    </sheetView>
  </sheetViews>
  <sheetFormatPr defaultColWidth="8.44140625" defaultRowHeight="16.5" customHeight="1"/>
  <cols>
    <col min="1" max="1" width="72.88671875" style="30" customWidth="1"/>
    <col min="2" max="2" width="1.5546875" style="30" customWidth="1"/>
    <col min="3" max="3" width="84.5546875" style="30" customWidth="1"/>
    <col min="4" max="4" width="1.5546875" style="30" customWidth="1"/>
    <col min="5" max="16384" width="8.44140625" style="30"/>
  </cols>
  <sheetData>
    <row r="2" spans="1:3" s="17" customFormat="1" ht="13.15"/>
    <row r="3" spans="1:3" s="29" customFormat="1" ht="13.15">
      <c r="A3" s="58" t="s">
        <v>0</v>
      </c>
      <c r="B3" s="42"/>
      <c r="C3" s="58" t="s">
        <v>28</v>
      </c>
    </row>
    <row r="4" spans="1:3" s="17" customFormat="1" ht="12.75" customHeight="1">
      <c r="A4" s="604" t="s">
        <v>72</v>
      </c>
      <c r="B4" s="46"/>
      <c r="C4" s="606" t="s">
        <v>72</v>
      </c>
    </row>
    <row r="5" spans="1:3" s="28" customFormat="1" ht="42.75" customHeight="1">
      <c r="A5" s="605"/>
      <c r="B5" s="43"/>
      <c r="C5" s="606"/>
    </row>
    <row r="6" spans="1:3" s="17" customFormat="1" ht="13.15">
      <c r="A6" s="50"/>
      <c r="C6" s="50"/>
    </row>
    <row r="7" spans="1:3" s="17" customFormat="1" ht="13.15">
      <c r="A7" s="51"/>
      <c r="C7" s="51"/>
    </row>
    <row r="8" spans="1:3" s="17" customFormat="1" ht="13.15">
      <c r="A8" s="52" t="s">
        <v>176</v>
      </c>
      <c r="B8" s="44"/>
      <c r="C8" s="52" t="s">
        <v>176</v>
      </c>
    </row>
    <row r="9" spans="1:3" s="17" customFormat="1" ht="13.15">
      <c r="A9" s="53"/>
      <c r="B9" s="29"/>
      <c r="C9" s="53"/>
    </row>
    <row r="10" spans="1:3" s="17" customFormat="1" ht="13.15">
      <c r="A10" s="53"/>
      <c r="B10" s="29"/>
      <c r="C10" s="53"/>
    </row>
    <row r="11" spans="1:3" s="17" customFormat="1" ht="13.15">
      <c r="A11" s="53"/>
      <c r="B11" s="29"/>
      <c r="C11" s="53"/>
    </row>
    <row r="12" spans="1:3" s="17" customFormat="1" ht="13.15">
      <c r="A12" s="53"/>
      <c r="B12" s="29"/>
      <c r="C12" s="53"/>
    </row>
    <row r="13" spans="1:3" s="17" customFormat="1" ht="13.15">
      <c r="A13" s="53"/>
      <c r="B13" s="29"/>
      <c r="C13" s="53"/>
    </row>
    <row r="14" spans="1:3" s="17" customFormat="1" ht="13.15">
      <c r="A14" s="53"/>
      <c r="B14" s="29"/>
      <c r="C14" s="53"/>
    </row>
    <row r="15" spans="1:3" s="17" customFormat="1" ht="13.15">
      <c r="A15" s="53"/>
      <c r="B15" s="29"/>
      <c r="C15" s="53"/>
    </row>
    <row r="16" spans="1:3" s="17" customFormat="1" ht="13.15">
      <c r="A16" s="53"/>
      <c r="B16" s="29"/>
      <c r="C16" s="53"/>
    </row>
    <row r="17" spans="1:3" s="17" customFormat="1" ht="13.15">
      <c r="A17" s="53"/>
      <c r="B17" s="29"/>
      <c r="C17" s="53"/>
    </row>
    <row r="18" spans="1:3" s="17" customFormat="1" ht="13.15">
      <c r="A18" s="53"/>
      <c r="B18" s="29"/>
      <c r="C18" s="53"/>
    </row>
    <row r="19" spans="1:3" s="17" customFormat="1" ht="13.15">
      <c r="A19" s="53"/>
      <c r="B19" s="29"/>
      <c r="C19" s="53"/>
    </row>
    <row r="20" spans="1:3" s="29" customFormat="1" ht="13.5" customHeight="1">
      <c r="A20" s="54" t="s">
        <v>177</v>
      </c>
      <c r="B20" s="45"/>
      <c r="C20" s="54" t="s">
        <v>177</v>
      </c>
    </row>
    <row r="21" spans="1:3" s="17" customFormat="1" ht="13.15">
      <c r="A21" s="53"/>
      <c r="B21" s="29"/>
      <c r="C21" s="53"/>
    </row>
    <row r="22" spans="1:3" s="17" customFormat="1" ht="13.15">
      <c r="A22" s="53"/>
      <c r="B22" s="29"/>
      <c r="C22" s="53"/>
    </row>
    <row r="23" spans="1:3" s="17" customFormat="1" ht="13.15">
      <c r="A23" s="53"/>
      <c r="B23" s="29"/>
      <c r="C23" s="53"/>
    </row>
    <row r="24" spans="1:3" s="17" customFormat="1" ht="13.15">
      <c r="A24" s="53"/>
      <c r="B24" s="29"/>
      <c r="C24" s="53"/>
    </row>
    <row r="25" spans="1:3" s="17" customFormat="1" ht="13.15">
      <c r="A25" s="53"/>
      <c r="B25" s="29"/>
      <c r="C25" s="53"/>
    </row>
    <row r="26" spans="1:3" s="17" customFormat="1" ht="13.15">
      <c r="A26" s="53"/>
      <c r="B26" s="29"/>
      <c r="C26" s="53"/>
    </row>
    <row r="27" spans="1:3" s="17" customFormat="1" ht="13.15">
      <c r="A27" s="53"/>
      <c r="B27" s="29"/>
      <c r="C27" s="53"/>
    </row>
    <row r="28" spans="1:3" s="17" customFormat="1" ht="13.15">
      <c r="A28" s="53"/>
      <c r="B28" s="29"/>
      <c r="C28" s="53"/>
    </row>
    <row r="29" spans="1:3" s="17" customFormat="1" ht="13.15">
      <c r="A29" s="53"/>
      <c r="B29" s="29"/>
      <c r="C29" s="53"/>
    </row>
    <row r="30" spans="1:3" s="17" customFormat="1" ht="13.15">
      <c r="A30" s="53"/>
      <c r="B30" s="29"/>
      <c r="C30" s="53"/>
    </row>
    <row r="31" spans="1:3" s="17" customFormat="1" ht="13.15">
      <c r="A31" s="53"/>
      <c r="B31" s="29"/>
      <c r="C31" s="53"/>
    </row>
    <row r="32" spans="1:3" s="17" customFormat="1" ht="13.15">
      <c r="A32" s="53"/>
      <c r="B32" s="29"/>
      <c r="C32" s="53"/>
    </row>
    <row r="33" spans="1:3" s="17" customFormat="1" ht="13.15">
      <c r="A33" s="53"/>
      <c r="B33" s="29"/>
      <c r="C33" s="53"/>
    </row>
    <row r="34" spans="1:3" s="17" customFormat="1" ht="13.15">
      <c r="A34" s="55" t="s">
        <v>205</v>
      </c>
      <c r="B34" s="29"/>
      <c r="C34" s="55" t="s">
        <v>205</v>
      </c>
    </row>
    <row r="35" spans="1:3" s="17" customFormat="1" ht="13.15">
      <c r="A35" s="53"/>
      <c r="B35" s="29"/>
      <c r="C35" s="53"/>
    </row>
    <row r="36" spans="1:3" s="17" customFormat="1" ht="13.15">
      <c r="A36" s="53"/>
      <c r="B36" s="29"/>
      <c r="C36" s="53"/>
    </row>
    <row r="37" spans="1:3" s="17" customFormat="1" ht="13.15">
      <c r="A37" s="53"/>
      <c r="B37" s="29"/>
      <c r="C37" s="53"/>
    </row>
    <row r="38" spans="1:3" s="17" customFormat="1" ht="13.15">
      <c r="A38" s="53"/>
      <c r="B38" s="29"/>
      <c r="C38" s="53"/>
    </row>
    <row r="39" spans="1:3" s="17" customFormat="1" ht="13.15">
      <c r="A39" s="53"/>
      <c r="B39" s="29"/>
      <c r="C39" s="53"/>
    </row>
    <row r="40" spans="1:3" s="17" customFormat="1" ht="13.15">
      <c r="A40" s="53"/>
      <c r="B40" s="29"/>
      <c r="C40" s="53"/>
    </row>
    <row r="41" spans="1:3" s="17" customFormat="1" ht="13.15">
      <c r="A41" s="53"/>
      <c r="B41" s="29"/>
      <c r="C41" s="53"/>
    </row>
    <row r="42" spans="1:3" s="17" customFormat="1" ht="13.15">
      <c r="A42" s="52" t="s">
        <v>206</v>
      </c>
      <c r="B42" s="44"/>
      <c r="C42" s="52" t="s">
        <v>206</v>
      </c>
    </row>
    <row r="43" spans="1:3" s="17" customFormat="1" ht="13.15">
      <c r="A43" s="53"/>
      <c r="B43" s="29"/>
      <c r="C43" s="53"/>
    </row>
    <row r="44" spans="1:3" s="17" customFormat="1" ht="13.15">
      <c r="A44" s="53"/>
      <c r="B44" s="29"/>
      <c r="C44" s="53"/>
    </row>
    <row r="45" spans="1:3" s="17" customFormat="1" ht="13.15">
      <c r="A45" s="53"/>
      <c r="B45" s="29"/>
      <c r="C45" s="53"/>
    </row>
    <row r="46" spans="1:3" s="17" customFormat="1" ht="13.15">
      <c r="A46" s="51"/>
      <c r="C46" s="51"/>
    </row>
    <row r="47" spans="1:3" s="17" customFormat="1" ht="13.15">
      <c r="A47" s="53"/>
      <c r="B47" s="29"/>
      <c r="C47" s="53"/>
    </row>
    <row r="48" spans="1:3" s="17" customFormat="1" ht="13.15">
      <c r="A48" s="53"/>
      <c r="B48" s="29"/>
      <c r="C48" s="53"/>
    </row>
    <row r="49" spans="1:3" s="17" customFormat="1" ht="13.15">
      <c r="A49" s="53"/>
      <c r="B49" s="29"/>
      <c r="C49" s="53"/>
    </row>
    <row r="50" spans="1:3" s="17" customFormat="1" ht="13.15">
      <c r="A50" s="52" t="s">
        <v>207</v>
      </c>
      <c r="B50" s="44"/>
      <c r="C50" s="52" t="s">
        <v>207</v>
      </c>
    </row>
    <row r="51" spans="1:3" s="17" customFormat="1" ht="13.15">
      <c r="A51" s="53"/>
      <c r="B51" s="29"/>
      <c r="C51" s="53"/>
    </row>
    <row r="52" spans="1:3" s="17" customFormat="1" ht="13.15">
      <c r="A52" s="53"/>
      <c r="B52" s="29"/>
      <c r="C52" s="53"/>
    </row>
    <row r="53" spans="1:3" s="17" customFormat="1" ht="13.15">
      <c r="A53" s="53"/>
      <c r="B53" s="29"/>
      <c r="C53" s="53"/>
    </row>
    <row r="54" spans="1:3" s="17" customFormat="1" ht="13.15">
      <c r="A54" s="51"/>
      <c r="C54" s="51"/>
    </row>
    <row r="55" spans="1:3" s="17" customFormat="1" ht="13.15">
      <c r="A55" s="53"/>
      <c r="B55" s="29"/>
      <c r="C55" s="53"/>
    </row>
    <row r="56" spans="1:3" s="17" customFormat="1" ht="13.15">
      <c r="A56" s="53"/>
      <c r="B56" s="29"/>
      <c r="C56" s="53"/>
    </row>
    <row r="57" spans="1:3" s="17" customFormat="1" ht="13.15">
      <c r="A57" s="53"/>
      <c r="B57" s="29"/>
      <c r="C57" s="53"/>
    </row>
    <row r="58" spans="1:3" s="17" customFormat="1" ht="13.15">
      <c r="A58" s="52" t="s">
        <v>208</v>
      </c>
      <c r="B58" s="44"/>
      <c r="C58" s="52" t="s">
        <v>208</v>
      </c>
    </row>
    <row r="59" spans="1:3" s="17" customFormat="1" ht="13.15">
      <c r="A59" s="53"/>
      <c r="B59" s="29"/>
      <c r="C59" s="53"/>
    </row>
    <row r="60" spans="1:3" s="17" customFormat="1" ht="13.15">
      <c r="A60" s="53"/>
      <c r="B60" s="29"/>
      <c r="C60" s="53"/>
    </row>
    <row r="61" spans="1:3" s="17" customFormat="1" ht="13.15">
      <c r="A61" s="53"/>
      <c r="B61" s="29"/>
      <c r="C61" s="53"/>
    </row>
    <row r="62" spans="1:3" s="17" customFormat="1" ht="13.15">
      <c r="A62" s="51"/>
      <c r="C62" s="51"/>
    </row>
    <row r="63" spans="1:3" s="17" customFormat="1" ht="13.15">
      <c r="A63" s="53"/>
      <c r="B63" s="29"/>
      <c r="C63" s="53"/>
    </row>
    <row r="64" spans="1:3" s="17" customFormat="1" ht="13.15">
      <c r="A64" s="53"/>
      <c r="B64" s="29"/>
      <c r="C64" s="53"/>
    </row>
    <row r="65" spans="1:3" s="17" customFormat="1" ht="13.15">
      <c r="A65" s="53"/>
      <c r="B65" s="29"/>
      <c r="C65" s="53"/>
    </row>
    <row r="66" spans="1:3" s="17" customFormat="1" ht="13.15">
      <c r="A66" s="56" t="s">
        <v>209</v>
      </c>
      <c r="B66" s="44"/>
      <c r="C66" s="56" t="s">
        <v>209</v>
      </c>
    </row>
    <row r="67" spans="1:3" s="17" customFormat="1" ht="13.15">
      <c r="A67" s="53"/>
      <c r="B67" s="29"/>
      <c r="C67" s="53"/>
    </row>
    <row r="68" spans="1:3" s="17" customFormat="1" ht="13.15">
      <c r="A68" s="53"/>
      <c r="B68" s="29"/>
      <c r="C68" s="53"/>
    </row>
    <row r="69" spans="1:3" s="17" customFormat="1" ht="13.15">
      <c r="A69" s="53"/>
      <c r="B69" s="29"/>
      <c r="C69" s="53"/>
    </row>
    <row r="70" spans="1:3" s="17" customFormat="1" ht="13.15">
      <c r="A70" s="51"/>
      <c r="C70" s="51"/>
    </row>
    <row r="71" spans="1:3" s="17" customFormat="1" ht="13.15">
      <c r="A71" s="53"/>
      <c r="B71" s="29"/>
      <c r="C71" s="53"/>
    </row>
    <row r="72" spans="1:3" s="17" customFormat="1" ht="13.15">
      <c r="A72" s="53"/>
      <c r="B72" s="29"/>
      <c r="C72" s="53"/>
    </row>
    <row r="73" spans="1:3" s="17" customFormat="1" ht="13.15">
      <c r="A73" s="53"/>
      <c r="B73" s="29"/>
      <c r="C73" s="53"/>
    </row>
    <row r="74" spans="1:3" s="17" customFormat="1" ht="13.15">
      <c r="A74" s="52" t="s">
        <v>210</v>
      </c>
      <c r="B74" s="44"/>
      <c r="C74" s="52" t="s">
        <v>210</v>
      </c>
    </row>
    <row r="75" spans="1:3" s="17" customFormat="1" ht="13.15">
      <c r="A75" s="53"/>
      <c r="B75" s="29"/>
      <c r="C75" s="53"/>
    </row>
    <row r="76" spans="1:3" s="28" customFormat="1" ht="13.15">
      <c r="A76" s="53"/>
      <c r="B76" s="29"/>
      <c r="C76" s="53"/>
    </row>
    <row r="77" spans="1:3" s="17" customFormat="1" ht="13.15">
      <c r="A77" s="53"/>
      <c r="B77" s="29"/>
      <c r="C77" s="53"/>
    </row>
    <row r="78" spans="1:3" s="17" customFormat="1" ht="9.75" customHeight="1">
      <c r="A78" s="51"/>
      <c r="C78" s="51"/>
    </row>
    <row r="79" spans="1:3" s="17" customFormat="1" ht="12.75" customHeight="1">
      <c r="A79" s="53"/>
      <c r="B79" s="29"/>
      <c r="C79" s="53"/>
    </row>
    <row r="80" spans="1:3" ht="12.75" customHeight="1">
      <c r="A80" s="53"/>
      <c r="B80" s="29"/>
      <c r="C80" s="53"/>
    </row>
    <row r="81" spans="1:3" ht="13.15">
      <c r="A81" s="53"/>
      <c r="B81" s="29"/>
      <c r="C81" s="53"/>
    </row>
    <row r="82" spans="1:3" ht="13.15">
      <c r="A82" s="53"/>
      <c r="B82" s="29"/>
      <c r="C82" s="53"/>
    </row>
    <row r="83" spans="1:3" ht="13.15">
      <c r="A83" s="57"/>
      <c r="B83" s="29"/>
      <c r="C83" s="57"/>
    </row>
    <row r="84" spans="1:3" ht="13.15">
      <c r="C84" s="31"/>
    </row>
    <row r="85" spans="1:3" ht="13.15">
      <c r="C85" s="31"/>
    </row>
    <row r="86" spans="1:3" ht="13.15">
      <c r="C86" s="31"/>
    </row>
    <row r="87" spans="1:3" ht="13.15">
      <c r="C87" s="31"/>
    </row>
    <row r="88" spans="1:3" ht="13.15">
      <c r="C88" s="31"/>
    </row>
    <row r="89" spans="1:3" ht="13.15">
      <c r="C89" s="31"/>
    </row>
    <row r="90" spans="1:3" ht="13.15">
      <c r="C90" s="31"/>
    </row>
    <row r="91" spans="1:3" ht="13.15">
      <c r="C91" s="31"/>
    </row>
    <row r="92" spans="1:3" ht="13.15">
      <c r="C92" s="31"/>
    </row>
    <row r="93" spans="1:3" ht="13.15">
      <c r="C93" s="31"/>
    </row>
    <row r="94" spans="1:3" ht="13.15">
      <c r="C94" s="31"/>
    </row>
    <row r="95" spans="1:3" ht="13.15">
      <c r="C95" s="31"/>
    </row>
    <row r="96" spans="1:3" ht="13.15">
      <c r="C96" s="31"/>
    </row>
    <row r="97" spans="3:3" ht="13.15">
      <c r="C97" s="31"/>
    </row>
    <row r="98" spans="3:3" ht="13.15">
      <c r="C98" s="31"/>
    </row>
    <row r="99" spans="3:3" ht="13.15">
      <c r="C99" s="31"/>
    </row>
    <row r="100" spans="3:3" ht="13.15">
      <c r="C100" s="31"/>
    </row>
    <row r="101" spans="3:3" ht="13.15">
      <c r="C101" s="31"/>
    </row>
    <row r="102" spans="3:3" ht="13.15">
      <c r="C102" s="31"/>
    </row>
    <row r="103" spans="3:3" ht="13.15">
      <c r="C103" s="31"/>
    </row>
    <row r="104" spans="3:3" ht="13.15">
      <c r="C104" s="31"/>
    </row>
    <row r="105" spans="3:3" ht="13.15">
      <c r="C105" s="31"/>
    </row>
    <row r="106" spans="3:3" ht="13.15">
      <c r="C106" s="31"/>
    </row>
    <row r="107" spans="3:3" ht="13.15">
      <c r="C107" s="31"/>
    </row>
    <row r="108" spans="3:3" ht="13.15">
      <c r="C108" s="31"/>
    </row>
    <row r="109" spans="3:3" ht="13.15">
      <c r="C109" s="31"/>
    </row>
    <row r="110" spans="3:3" ht="13.15">
      <c r="C110" s="31"/>
    </row>
    <row r="111" spans="3:3" ht="13.15">
      <c r="C111" s="31"/>
    </row>
    <row r="112" spans="3:3" ht="13.15">
      <c r="C112" s="31"/>
    </row>
    <row r="113" spans="3:3" ht="13.15">
      <c r="C113" s="31"/>
    </row>
    <row r="114" spans="3:3" ht="13.15">
      <c r="C114" s="31"/>
    </row>
    <row r="115" spans="3:3" ht="13.15">
      <c r="C115" s="31"/>
    </row>
    <row r="116" spans="3:3" ht="13.15">
      <c r="C116" s="31"/>
    </row>
    <row r="117" spans="3:3" ht="13.15">
      <c r="C117" s="31"/>
    </row>
    <row r="118" spans="3:3" ht="13.15">
      <c r="C118" s="31"/>
    </row>
    <row r="119" spans="3:3" ht="13.15">
      <c r="C119" s="31"/>
    </row>
    <row r="120" spans="3:3" ht="13.15">
      <c r="C120" s="31"/>
    </row>
    <row r="121" spans="3:3" ht="13.15">
      <c r="C121" s="31"/>
    </row>
    <row r="122" spans="3:3" ht="13.15">
      <c r="C122" s="31"/>
    </row>
    <row r="123" spans="3:3" ht="13.15">
      <c r="C123" s="31"/>
    </row>
    <row r="124" spans="3:3" ht="13.15">
      <c r="C124" s="31"/>
    </row>
    <row r="125" spans="3:3" ht="13.15">
      <c r="C125" s="31"/>
    </row>
  </sheetData>
  <mergeCells count="2">
    <mergeCell ref="A4:A5"/>
    <mergeCell ref="C4:C5"/>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62488-B2D3-497C-B02A-B1BA4C003E40}">
  <sheetPr>
    <tabColor rgb="FF0070C0"/>
    <pageSetUpPr fitToPage="1"/>
  </sheetPr>
  <dimension ref="A1:DS177"/>
  <sheetViews>
    <sheetView showFormulas="1" showZeros="0" topLeftCell="I1" zoomScale="55" zoomScaleNormal="55" workbookViewId="0">
      <selection activeCell="S28" sqref="S28"/>
    </sheetView>
  </sheetViews>
  <sheetFormatPr defaultColWidth="8.44140625" defaultRowHeight="13.9"/>
  <cols>
    <col min="1" max="1" width="5.44140625" style="62" customWidth="1"/>
    <col min="2" max="2" width="32.21875" style="62" customWidth="1"/>
    <col min="3" max="4" width="16.5546875" style="63" customWidth="1"/>
    <col min="5" max="6" width="17.6640625" style="63" customWidth="1"/>
    <col min="7" max="8" width="19.5546875" style="63" customWidth="1"/>
    <col min="9" max="10" width="17.44140625" style="63" customWidth="1"/>
    <col min="11" max="12" width="17" style="63" customWidth="1"/>
    <col min="13" max="13" width="3.6640625" style="62" customWidth="1"/>
    <col min="14" max="14" width="0" style="2" hidden="1" customWidth="1"/>
    <col min="15" max="15" width="10.5546875" style="2" hidden="1" customWidth="1"/>
    <col min="16" max="16" width="14.6640625" style="2" hidden="1" customWidth="1"/>
    <col min="17" max="17" width="13.88671875" style="2" hidden="1" customWidth="1"/>
    <col min="18" max="18" width="14.109375" style="2" customWidth="1"/>
    <col min="19" max="19" width="16.6640625" style="2" customWidth="1"/>
    <col min="20" max="20" width="15" style="2" customWidth="1"/>
    <col min="21" max="21" width="19.33203125" style="2" customWidth="1"/>
    <col min="22" max="89" width="8.44140625" style="2"/>
    <col min="90" max="16384" width="8.44140625" style="62"/>
  </cols>
  <sheetData>
    <row r="1" spans="1:123" s="61" customFormat="1">
      <c r="A1" s="10"/>
      <c r="B1" s="9"/>
      <c r="C1" s="9"/>
      <c r="D1" s="9"/>
      <c r="E1" s="9"/>
      <c r="F1" s="9"/>
      <c r="G1" s="9"/>
      <c r="H1" s="9"/>
      <c r="I1" s="9"/>
      <c r="J1" s="9"/>
      <c r="K1" s="9"/>
      <c r="L1" s="9"/>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row>
    <row r="2" spans="1:123" s="30" customFormat="1" ht="22.9" customHeight="1">
      <c r="A2" s="9"/>
      <c r="B2" s="342" t="s">
        <v>64</v>
      </c>
      <c r="C2" s="576"/>
      <c r="D2" s="603"/>
      <c r="E2" s="577"/>
      <c r="F2" s="391"/>
      <c r="G2" s="11"/>
      <c r="H2" s="11"/>
      <c r="I2" s="11"/>
      <c r="J2" s="11"/>
      <c r="K2" s="11"/>
      <c r="L2" s="11"/>
      <c r="M2" s="11"/>
      <c r="N2" s="1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c r="DM2" s="61"/>
      <c r="DN2" s="61"/>
      <c r="DO2" s="61"/>
      <c r="DP2" s="61"/>
      <c r="DQ2" s="61"/>
      <c r="DR2" s="61"/>
      <c r="DS2" s="61"/>
    </row>
    <row r="3" spans="1:123" s="30" customFormat="1" ht="20.45" customHeight="1">
      <c r="A3" s="9"/>
      <c r="B3" s="342" t="s">
        <v>65</v>
      </c>
      <c r="C3" s="578"/>
      <c r="D3" s="578"/>
      <c r="E3" s="578"/>
      <c r="F3" s="391"/>
      <c r="G3" s="11"/>
      <c r="H3" s="11"/>
      <c r="I3" s="11"/>
      <c r="J3" s="11"/>
      <c r="K3" s="11"/>
      <c r="L3" s="11"/>
      <c r="M3" s="11"/>
      <c r="N3" s="1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row>
    <row r="4" spans="1:123" s="30" customFormat="1" ht="21" customHeight="1">
      <c r="A4" s="9"/>
      <c r="B4" s="342" t="s">
        <v>66</v>
      </c>
      <c r="C4" s="578"/>
      <c r="D4" s="578"/>
      <c r="E4" s="578"/>
      <c r="F4" s="391"/>
      <c r="G4" s="11"/>
      <c r="H4" s="11"/>
      <c r="I4" s="11"/>
      <c r="J4" s="11"/>
      <c r="K4" s="11"/>
      <c r="L4" s="11"/>
      <c r="M4" s="11"/>
      <c r="N4" s="1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61"/>
      <c r="CM4" s="61"/>
      <c r="CN4" s="61"/>
      <c r="CO4" s="61"/>
      <c r="CP4" s="61"/>
      <c r="CQ4" s="61"/>
      <c r="CR4" s="61"/>
      <c r="CS4" s="61"/>
      <c r="CT4" s="61"/>
      <c r="CU4" s="61"/>
      <c r="CV4" s="61"/>
      <c r="CW4" s="61"/>
      <c r="CX4" s="61"/>
      <c r="CY4" s="61"/>
      <c r="CZ4" s="61"/>
      <c r="DA4" s="61"/>
      <c r="DB4" s="61"/>
      <c r="DC4" s="61"/>
      <c r="DD4" s="61"/>
      <c r="DE4" s="61"/>
      <c r="DF4" s="61"/>
      <c r="DG4" s="61"/>
      <c r="DH4" s="61"/>
      <c r="DI4" s="61"/>
      <c r="DJ4" s="61"/>
      <c r="DK4" s="61"/>
      <c r="DL4" s="61"/>
      <c r="DM4" s="61"/>
      <c r="DN4" s="61"/>
      <c r="DO4" s="61"/>
      <c r="DP4" s="61"/>
      <c r="DQ4" s="61"/>
      <c r="DR4" s="61"/>
      <c r="DS4" s="61"/>
    </row>
    <row r="5" spans="1:123" s="30" customFormat="1" ht="19.899999999999999" customHeight="1">
      <c r="A5" s="9"/>
      <c r="B5" s="342" t="s">
        <v>67</v>
      </c>
      <c r="C5" s="578"/>
      <c r="D5" s="578"/>
      <c r="E5" s="578"/>
      <c r="F5" s="391"/>
      <c r="G5" s="11"/>
      <c r="H5" s="11"/>
      <c r="I5" s="11"/>
      <c r="J5" s="11"/>
      <c r="K5" s="11"/>
      <c r="L5" s="11"/>
      <c r="M5" s="11"/>
      <c r="N5" s="1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c r="DP5" s="61"/>
      <c r="DQ5" s="61"/>
      <c r="DR5" s="61"/>
      <c r="DS5" s="61"/>
    </row>
    <row r="6" spans="1:123" s="30" customFormat="1" ht="22.15" customHeight="1">
      <c r="A6" s="9"/>
      <c r="B6" s="342" t="s">
        <v>68</v>
      </c>
      <c r="C6" s="578"/>
      <c r="D6" s="578"/>
      <c r="E6" s="578"/>
      <c r="F6" s="391"/>
      <c r="G6" s="11"/>
      <c r="H6" s="11"/>
      <c r="I6" s="11"/>
      <c r="J6" s="11"/>
      <c r="K6" s="11"/>
      <c r="L6" s="11"/>
      <c r="M6" s="11"/>
      <c r="N6" s="1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row>
    <row r="7" spans="1:123" s="30" customFormat="1" ht="21" customHeight="1">
      <c r="A7" s="9"/>
      <c r="B7" s="342" t="s">
        <v>69</v>
      </c>
      <c r="C7" s="578"/>
      <c r="D7" s="578"/>
      <c r="E7" s="578"/>
      <c r="F7" s="391"/>
      <c r="G7" s="11"/>
      <c r="H7" s="11"/>
      <c r="I7" s="11"/>
      <c r="J7" s="11"/>
      <c r="K7" s="11"/>
      <c r="L7" s="11"/>
      <c r="M7" s="11"/>
      <c r="N7" s="1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row>
    <row r="8" spans="1:123" s="30" customFormat="1" ht="30.6" customHeight="1">
      <c r="A8" s="9"/>
      <c r="B8" s="343" t="s">
        <v>70</v>
      </c>
      <c r="C8" s="578"/>
      <c r="D8" s="578"/>
      <c r="E8" s="578"/>
      <c r="F8" s="391"/>
      <c r="G8" s="11"/>
      <c r="H8" s="11"/>
      <c r="I8" s="11"/>
      <c r="J8" s="11"/>
      <c r="K8" s="11"/>
      <c r="L8" s="11"/>
      <c r="M8" s="11"/>
      <c r="N8" s="1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c r="DP8" s="61"/>
      <c r="DQ8" s="61"/>
      <c r="DR8" s="61"/>
      <c r="DS8" s="61"/>
    </row>
    <row r="9" spans="1:123" s="61" customFormat="1">
      <c r="A9" s="10"/>
      <c r="B9" s="11"/>
      <c r="C9" s="11"/>
      <c r="D9" s="11"/>
      <c r="E9" s="11"/>
      <c r="F9" s="11"/>
      <c r="G9" s="11"/>
      <c r="H9" s="11"/>
      <c r="I9" s="11"/>
      <c r="J9" s="11"/>
      <c r="K9" s="11"/>
      <c r="L9" s="11"/>
      <c r="M9" s="11"/>
      <c r="N9" s="1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row>
    <row r="10" spans="1:123" s="61" customFormat="1">
      <c r="A10" s="10"/>
      <c r="B10" s="9"/>
      <c r="C10" s="11"/>
      <c r="D10" s="11"/>
      <c r="E10" s="11"/>
      <c r="F10" s="11"/>
      <c r="G10" s="11"/>
      <c r="H10" s="11"/>
      <c r="I10" s="11"/>
      <c r="J10" s="11"/>
      <c r="K10" s="11"/>
      <c r="L10" s="1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row>
    <row r="11" spans="1:123" s="61" customFormat="1" ht="14.45" thickBot="1">
      <c r="A11" s="10"/>
      <c r="B11" s="9"/>
      <c r="C11" s="11"/>
      <c r="D11" s="11"/>
      <c r="E11" s="11"/>
      <c r="F11" s="11"/>
      <c r="G11" s="11"/>
      <c r="H11" s="11"/>
      <c r="I11" s="11"/>
      <c r="J11" s="11"/>
      <c r="K11" s="11"/>
      <c r="L11" s="1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123" s="61" customFormat="1" ht="27" customHeight="1" thickBot="1">
      <c r="A12" s="597" t="s">
        <v>184</v>
      </c>
      <c r="B12" s="598"/>
      <c r="C12" s="598"/>
      <c r="D12" s="598"/>
      <c r="E12" s="598"/>
      <c r="F12" s="598"/>
      <c r="G12" s="598"/>
      <c r="H12" s="598"/>
      <c r="I12" s="598"/>
      <c r="J12" s="598"/>
      <c r="K12" s="598"/>
      <c r="L12" s="599"/>
      <c r="M12" s="1"/>
      <c r="N12" s="1"/>
      <c r="O12" s="1"/>
      <c r="P12" s="1"/>
      <c r="Q12" s="1"/>
      <c r="R12" s="600"/>
      <c r="S12" s="601"/>
      <c r="T12" s="601"/>
      <c r="U12" s="602"/>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row>
    <row r="13" spans="1:123" ht="78.599999999999994" customHeight="1" thickBot="1">
      <c r="A13" s="394"/>
      <c r="B13" s="65"/>
      <c r="C13" s="393" t="s">
        <v>185</v>
      </c>
      <c r="D13" s="393" t="s">
        <v>211</v>
      </c>
      <c r="E13" s="393" t="s">
        <v>186</v>
      </c>
      <c r="F13" s="393" t="s">
        <v>212</v>
      </c>
      <c r="G13" s="393" t="s">
        <v>187</v>
      </c>
      <c r="H13" s="393" t="s">
        <v>213</v>
      </c>
      <c r="I13" s="393" t="s">
        <v>188</v>
      </c>
      <c r="J13" s="393" t="s">
        <v>214</v>
      </c>
      <c r="K13" s="393" t="s">
        <v>189</v>
      </c>
      <c r="L13" s="392" t="s">
        <v>215</v>
      </c>
      <c r="M13" s="2"/>
      <c r="N13" s="570" t="s">
        <v>191</v>
      </c>
      <c r="O13" s="571"/>
      <c r="P13" s="571"/>
      <c r="Q13" s="572"/>
      <c r="R13" s="392" t="s">
        <v>216</v>
      </c>
      <c r="S13" s="392" t="s">
        <v>217</v>
      </c>
      <c r="T13" s="392" t="s">
        <v>204</v>
      </c>
      <c r="U13" s="392" t="s">
        <v>218</v>
      </c>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c r="DP13" s="61"/>
      <c r="DQ13" s="61"/>
      <c r="DR13" s="61"/>
      <c r="DS13" s="61"/>
    </row>
    <row r="14" spans="1:123" s="410" customFormat="1" ht="20.100000000000001" customHeight="1">
      <c r="A14" s="403">
        <v>1</v>
      </c>
      <c r="B14" s="404" t="s">
        <v>6</v>
      </c>
      <c r="C14" s="405"/>
      <c r="D14" s="405"/>
      <c r="E14" s="405"/>
      <c r="F14" s="405"/>
      <c r="G14" s="405"/>
      <c r="H14" s="405"/>
      <c r="I14" s="405"/>
      <c r="J14" s="405"/>
      <c r="K14" s="405"/>
      <c r="L14" s="406"/>
      <c r="M14" s="407"/>
      <c r="N14" s="408"/>
      <c r="O14" s="407"/>
      <c r="P14" s="407"/>
      <c r="Q14" s="407"/>
      <c r="R14" s="405">
        <f>C14+E14+G14+I14+K14</f>
        <v>0</v>
      </c>
      <c r="S14" s="405">
        <f>D14+F14+H14+J14+L14</f>
        <v>0</v>
      </c>
      <c r="T14" s="405">
        <f>R14-S14</f>
        <v>0</v>
      </c>
      <c r="U14" s="409" t="e">
        <f>T14/R14</f>
        <v>#DIV/0!</v>
      </c>
      <c r="V14" s="407"/>
      <c r="W14" s="407"/>
      <c r="X14" s="407"/>
      <c r="Y14" s="407"/>
      <c r="Z14" s="407"/>
      <c r="AA14" s="407"/>
      <c r="AB14" s="407"/>
      <c r="AC14" s="407"/>
      <c r="AD14" s="407"/>
      <c r="AE14" s="407"/>
      <c r="AF14" s="407"/>
      <c r="AG14" s="407"/>
      <c r="AH14" s="407"/>
      <c r="AI14" s="407"/>
      <c r="AJ14" s="407"/>
      <c r="AK14" s="407"/>
      <c r="AL14" s="407"/>
      <c r="AM14" s="407"/>
      <c r="AN14" s="407"/>
      <c r="AO14" s="407"/>
      <c r="AP14" s="407"/>
      <c r="AQ14" s="407"/>
      <c r="AR14" s="407"/>
      <c r="AS14" s="407"/>
      <c r="AT14" s="407"/>
      <c r="AU14" s="407"/>
      <c r="AV14" s="407"/>
      <c r="AW14" s="407"/>
      <c r="AX14" s="407"/>
      <c r="AY14" s="407"/>
      <c r="AZ14" s="407"/>
      <c r="BA14" s="407"/>
      <c r="BB14" s="407"/>
      <c r="BC14" s="407"/>
      <c r="BD14" s="407"/>
      <c r="BE14" s="407"/>
      <c r="BF14" s="407"/>
      <c r="BG14" s="407"/>
      <c r="BH14" s="407"/>
      <c r="BI14" s="407"/>
      <c r="BJ14" s="407"/>
      <c r="BK14" s="407"/>
      <c r="BL14" s="407"/>
      <c r="BM14" s="407"/>
      <c r="BN14" s="407"/>
      <c r="BO14" s="407"/>
      <c r="BP14" s="407"/>
      <c r="BQ14" s="407"/>
      <c r="BR14" s="407"/>
      <c r="BS14" s="407"/>
      <c r="BT14" s="407"/>
      <c r="BU14" s="407"/>
      <c r="BV14" s="407"/>
      <c r="BW14" s="407"/>
      <c r="BX14" s="407"/>
      <c r="BY14" s="407"/>
      <c r="BZ14" s="407"/>
      <c r="CA14" s="407"/>
      <c r="CB14" s="407"/>
      <c r="CC14" s="407"/>
      <c r="CD14" s="407"/>
      <c r="CE14" s="407"/>
      <c r="CF14" s="407"/>
      <c r="CG14" s="407"/>
      <c r="CH14" s="407"/>
      <c r="CI14" s="407"/>
      <c r="CJ14" s="407"/>
      <c r="CK14" s="407"/>
    </row>
    <row r="15" spans="1:123" s="410" customFormat="1" ht="20.100000000000001" customHeight="1">
      <c r="A15" s="403">
        <v>2</v>
      </c>
      <c r="B15" s="404" t="s">
        <v>12</v>
      </c>
      <c r="C15" s="405"/>
      <c r="D15" s="405"/>
      <c r="E15" s="405"/>
      <c r="F15" s="405"/>
      <c r="G15" s="405"/>
      <c r="H15" s="405"/>
      <c r="I15" s="405"/>
      <c r="J15" s="405"/>
      <c r="K15" s="405"/>
      <c r="L15" s="406"/>
      <c r="M15" s="407"/>
      <c r="N15" s="408"/>
      <c r="O15" s="407"/>
      <c r="P15" s="407"/>
      <c r="Q15" s="407"/>
      <c r="R15" s="405">
        <f t="shared" ref="R15:R20" si="0">C15+E15+G15+I15+K15</f>
        <v>0</v>
      </c>
      <c r="S15" s="405">
        <f>D15+F15+H15+J15+L15</f>
        <v>0</v>
      </c>
      <c r="T15" s="405">
        <f t="shared" ref="T15:T20" si="1">R15-S15</f>
        <v>0</v>
      </c>
      <c r="U15" s="409" t="e">
        <f t="shared" ref="U15:U20" si="2">T15/R15</f>
        <v>#DIV/0!</v>
      </c>
      <c r="V15" s="407"/>
      <c r="W15" s="407"/>
      <c r="X15" s="407"/>
      <c r="Y15" s="407"/>
      <c r="Z15" s="407"/>
      <c r="AA15" s="407"/>
      <c r="AB15" s="407"/>
      <c r="AC15" s="407"/>
      <c r="AD15" s="407"/>
      <c r="AE15" s="407"/>
      <c r="AF15" s="407"/>
      <c r="AG15" s="407"/>
      <c r="AH15" s="407"/>
      <c r="AI15" s="407"/>
      <c r="AJ15" s="407"/>
      <c r="AK15" s="407"/>
      <c r="AL15" s="407"/>
      <c r="AM15" s="407"/>
      <c r="AN15" s="407"/>
      <c r="AO15" s="407"/>
      <c r="AP15" s="407"/>
      <c r="AQ15" s="407"/>
      <c r="AR15" s="407"/>
      <c r="AS15" s="407"/>
      <c r="AT15" s="407"/>
      <c r="AU15" s="407"/>
      <c r="AV15" s="407"/>
      <c r="AW15" s="407"/>
      <c r="AX15" s="407"/>
      <c r="AY15" s="407"/>
      <c r="AZ15" s="407"/>
      <c r="BA15" s="407"/>
      <c r="BB15" s="407"/>
      <c r="BC15" s="407"/>
      <c r="BD15" s="407"/>
      <c r="BE15" s="407"/>
      <c r="BF15" s="407"/>
      <c r="BG15" s="407"/>
      <c r="BH15" s="407"/>
      <c r="BI15" s="407"/>
      <c r="BJ15" s="407"/>
      <c r="BK15" s="407"/>
      <c r="BL15" s="407"/>
      <c r="BM15" s="407"/>
      <c r="BN15" s="407"/>
      <c r="BO15" s="407"/>
      <c r="BP15" s="407"/>
      <c r="BQ15" s="407"/>
      <c r="BR15" s="407"/>
      <c r="BS15" s="407"/>
      <c r="BT15" s="407"/>
      <c r="BU15" s="407"/>
      <c r="BV15" s="407"/>
      <c r="BW15" s="407"/>
      <c r="BX15" s="407"/>
      <c r="BY15" s="407"/>
      <c r="BZ15" s="407"/>
      <c r="CA15" s="407"/>
      <c r="CB15" s="407"/>
      <c r="CC15" s="407"/>
      <c r="CD15" s="407"/>
      <c r="CE15" s="407"/>
      <c r="CF15" s="407"/>
      <c r="CG15" s="407"/>
      <c r="CH15" s="407"/>
      <c r="CI15" s="407"/>
      <c r="CJ15" s="407"/>
      <c r="CK15" s="407"/>
    </row>
    <row r="16" spans="1:123" s="410" customFormat="1" ht="20.100000000000001" customHeight="1">
      <c r="A16" s="403">
        <v>3</v>
      </c>
      <c r="B16" s="404" t="s">
        <v>155</v>
      </c>
      <c r="C16" s="405"/>
      <c r="D16" s="405"/>
      <c r="E16" s="405"/>
      <c r="F16" s="405"/>
      <c r="G16" s="405"/>
      <c r="H16" s="405"/>
      <c r="I16" s="405"/>
      <c r="J16" s="405"/>
      <c r="K16" s="405"/>
      <c r="L16" s="406"/>
      <c r="M16" s="407"/>
      <c r="N16" s="408"/>
      <c r="O16" s="407"/>
      <c r="P16" s="407"/>
      <c r="Q16" s="407"/>
      <c r="R16" s="405">
        <f t="shared" si="0"/>
        <v>0</v>
      </c>
      <c r="S16" s="405">
        <f>D16+F16+H16+J16+L16</f>
        <v>0</v>
      </c>
      <c r="T16" s="405">
        <f t="shared" si="1"/>
        <v>0</v>
      </c>
      <c r="U16" s="409" t="e">
        <f t="shared" si="2"/>
        <v>#DIV/0!</v>
      </c>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7"/>
      <c r="AY16" s="407"/>
      <c r="AZ16" s="407"/>
      <c r="BA16" s="407"/>
      <c r="BB16" s="407"/>
      <c r="BC16" s="407"/>
      <c r="BD16" s="407"/>
      <c r="BE16" s="407"/>
      <c r="BF16" s="407"/>
      <c r="BG16" s="407"/>
      <c r="BH16" s="407"/>
      <c r="BI16" s="407"/>
      <c r="BJ16" s="407"/>
      <c r="BK16" s="407"/>
      <c r="BL16" s="407"/>
      <c r="BM16" s="407"/>
      <c r="BN16" s="407"/>
      <c r="BO16" s="407"/>
      <c r="BP16" s="407"/>
      <c r="BQ16" s="407"/>
      <c r="BR16" s="407"/>
      <c r="BS16" s="407"/>
      <c r="BT16" s="407"/>
      <c r="BU16" s="407"/>
      <c r="BV16" s="407"/>
      <c r="BW16" s="407"/>
      <c r="BX16" s="407"/>
      <c r="BY16" s="407"/>
      <c r="BZ16" s="407"/>
      <c r="CA16" s="407"/>
      <c r="CB16" s="407"/>
      <c r="CC16" s="407"/>
      <c r="CD16" s="407"/>
      <c r="CE16" s="407"/>
      <c r="CF16" s="407"/>
      <c r="CG16" s="407"/>
      <c r="CH16" s="407"/>
      <c r="CI16" s="407"/>
      <c r="CJ16" s="407"/>
      <c r="CK16" s="407"/>
    </row>
    <row r="17" spans="1:123" s="410" customFormat="1" ht="20.100000000000001" customHeight="1">
      <c r="A17" s="403">
        <v>4</v>
      </c>
      <c r="B17" s="404" t="s">
        <v>192</v>
      </c>
      <c r="C17" s="405"/>
      <c r="D17" s="405"/>
      <c r="E17" s="405"/>
      <c r="F17" s="405"/>
      <c r="G17" s="405"/>
      <c r="H17" s="405"/>
      <c r="I17" s="405"/>
      <c r="J17" s="405"/>
      <c r="K17" s="405"/>
      <c r="L17" s="406"/>
      <c r="M17" s="407"/>
      <c r="N17" s="408"/>
      <c r="O17" s="407"/>
      <c r="P17" s="407"/>
      <c r="Q17" s="407"/>
      <c r="R17" s="405">
        <f t="shared" si="0"/>
        <v>0</v>
      </c>
      <c r="S17" s="405" t="e" cm="1">
        <f t="array" ref="S17">D17+F17+H17+J17+T19L17</f>
        <v>#NAME?</v>
      </c>
      <c r="T17" s="405" t="e">
        <f t="shared" si="1"/>
        <v>#NAME?</v>
      </c>
      <c r="U17" s="409" t="e">
        <f t="shared" si="2"/>
        <v>#NAME?</v>
      </c>
      <c r="V17" s="407"/>
      <c r="W17" s="407"/>
      <c r="X17" s="407"/>
      <c r="Y17" s="407"/>
      <c r="Z17" s="407"/>
      <c r="AA17" s="407"/>
      <c r="AB17" s="407"/>
      <c r="AC17" s="407"/>
      <c r="AD17" s="407"/>
      <c r="AE17" s="407"/>
      <c r="AF17" s="407"/>
      <c r="AG17" s="407"/>
      <c r="AH17" s="407"/>
      <c r="AI17" s="407"/>
      <c r="AJ17" s="407"/>
      <c r="AK17" s="407"/>
      <c r="AL17" s="407"/>
      <c r="AM17" s="407"/>
      <c r="AN17" s="407"/>
      <c r="AO17" s="407"/>
      <c r="AP17" s="407"/>
      <c r="AQ17" s="407"/>
      <c r="AR17" s="407"/>
      <c r="AS17" s="407"/>
      <c r="AT17" s="407"/>
      <c r="AU17" s="407"/>
      <c r="AV17" s="407"/>
      <c r="AW17" s="407"/>
      <c r="AX17" s="407"/>
      <c r="AY17" s="407"/>
      <c r="AZ17" s="407"/>
      <c r="BA17" s="407"/>
      <c r="BB17" s="407"/>
      <c r="BC17" s="407"/>
      <c r="BD17" s="407"/>
      <c r="BE17" s="407"/>
      <c r="BF17" s="407"/>
      <c r="BG17" s="407"/>
      <c r="BH17" s="407"/>
      <c r="BI17" s="407"/>
      <c r="BJ17" s="407"/>
      <c r="BK17" s="407"/>
      <c r="BL17" s="407"/>
      <c r="BM17" s="407"/>
      <c r="BN17" s="407"/>
      <c r="BO17" s="407"/>
      <c r="BP17" s="407"/>
      <c r="BQ17" s="407"/>
      <c r="BR17" s="407"/>
      <c r="BS17" s="407"/>
      <c r="BT17" s="407"/>
      <c r="BU17" s="407"/>
      <c r="BV17" s="407"/>
      <c r="BW17" s="407"/>
      <c r="BX17" s="407"/>
      <c r="BY17" s="407"/>
      <c r="BZ17" s="407"/>
      <c r="CA17" s="407"/>
      <c r="CB17" s="407"/>
      <c r="CC17" s="407"/>
      <c r="CD17" s="407"/>
      <c r="CE17" s="407"/>
      <c r="CF17" s="407"/>
      <c r="CG17" s="407"/>
      <c r="CH17" s="407"/>
      <c r="CI17" s="407"/>
      <c r="CJ17" s="407"/>
      <c r="CK17" s="407"/>
    </row>
    <row r="18" spans="1:123" s="410" customFormat="1" ht="20.100000000000001" customHeight="1">
      <c r="A18" s="403">
        <v>5</v>
      </c>
      <c r="B18" s="404" t="s">
        <v>193</v>
      </c>
      <c r="C18" s="405"/>
      <c r="D18" s="405"/>
      <c r="E18" s="405"/>
      <c r="F18" s="405"/>
      <c r="G18" s="405"/>
      <c r="H18" s="405"/>
      <c r="I18" s="405"/>
      <c r="J18" s="405"/>
      <c r="K18" s="405"/>
      <c r="L18" s="406"/>
      <c r="M18" s="407"/>
      <c r="N18" s="408"/>
      <c r="O18" s="407"/>
      <c r="P18" s="407"/>
      <c r="Q18" s="407"/>
      <c r="R18" s="405">
        <f t="shared" si="0"/>
        <v>0</v>
      </c>
      <c r="S18" s="405">
        <f t="shared" ref="S18:S20" si="3">D18+F18+H18+J18+L18</f>
        <v>0</v>
      </c>
      <c r="T18" s="405">
        <f t="shared" si="1"/>
        <v>0</v>
      </c>
      <c r="U18" s="409" t="e">
        <f t="shared" si="2"/>
        <v>#DIV/0!</v>
      </c>
      <c r="V18" s="407"/>
      <c r="W18" s="407"/>
      <c r="X18" s="407"/>
      <c r="Y18" s="407"/>
      <c r="Z18" s="407"/>
      <c r="AA18" s="407"/>
      <c r="AB18" s="407"/>
      <c r="AC18" s="407"/>
      <c r="AD18" s="407"/>
      <c r="AE18" s="407"/>
      <c r="AF18" s="407"/>
      <c r="AG18" s="407"/>
      <c r="AH18" s="407"/>
      <c r="AI18" s="407"/>
      <c r="AJ18" s="407"/>
      <c r="AK18" s="407"/>
      <c r="AL18" s="407"/>
      <c r="AM18" s="407"/>
      <c r="AN18" s="407"/>
      <c r="AO18" s="407"/>
      <c r="AP18" s="407"/>
      <c r="AQ18" s="407"/>
      <c r="AR18" s="407"/>
      <c r="AS18" s="407"/>
      <c r="AT18" s="407"/>
      <c r="AU18" s="407"/>
      <c r="AV18" s="407"/>
      <c r="AW18" s="407"/>
      <c r="AX18" s="407"/>
      <c r="AY18" s="407"/>
      <c r="AZ18" s="407"/>
      <c r="BA18" s="407"/>
      <c r="BB18" s="407"/>
      <c r="BC18" s="407"/>
      <c r="BD18" s="407"/>
      <c r="BE18" s="407"/>
      <c r="BF18" s="407"/>
      <c r="BG18" s="407"/>
      <c r="BH18" s="407"/>
      <c r="BI18" s="407"/>
      <c r="BJ18" s="407"/>
      <c r="BK18" s="407"/>
      <c r="BL18" s="407"/>
      <c r="BM18" s="407"/>
      <c r="BN18" s="407"/>
      <c r="BO18" s="407"/>
      <c r="BP18" s="407"/>
      <c r="BQ18" s="407"/>
      <c r="BR18" s="407"/>
      <c r="BS18" s="407"/>
      <c r="BT18" s="407"/>
      <c r="BU18" s="407"/>
      <c r="BV18" s="407"/>
      <c r="BW18" s="407"/>
      <c r="BX18" s="407"/>
      <c r="BY18" s="407"/>
      <c r="BZ18" s="407"/>
      <c r="CA18" s="407"/>
      <c r="CB18" s="407"/>
      <c r="CC18" s="407"/>
      <c r="CD18" s="407"/>
      <c r="CE18" s="407"/>
      <c r="CF18" s="407"/>
      <c r="CG18" s="407"/>
      <c r="CH18" s="407"/>
      <c r="CI18" s="407"/>
      <c r="CJ18" s="407"/>
      <c r="CK18" s="407"/>
    </row>
    <row r="19" spans="1:123" s="410" customFormat="1" ht="20.100000000000001" customHeight="1">
      <c r="A19" s="403">
        <v>6</v>
      </c>
      <c r="B19" s="404" t="s">
        <v>194</v>
      </c>
      <c r="C19" s="405"/>
      <c r="D19" s="405"/>
      <c r="E19" s="405"/>
      <c r="F19" s="405"/>
      <c r="G19" s="405"/>
      <c r="H19" s="405"/>
      <c r="I19" s="405"/>
      <c r="J19" s="405"/>
      <c r="K19" s="405"/>
      <c r="L19" s="406"/>
      <c r="M19" s="407"/>
      <c r="N19" s="408"/>
      <c r="O19" s="407"/>
      <c r="P19" s="407"/>
      <c r="Q19" s="407"/>
      <c r="R19" s="405">
        <f t="shared" si="0"/>
        <v>0</v>
      </c>
      <c r="S19" s="405">
        <f t="shared" si="3"/>
        <v>0</v>
      </c>
      <c r="T19" s="405">
        <f t="shared" si="1"/>
        <v>0</v>
      </c>
      <c r="U19" s="409" t="e">
        <f t="shared" si="2"/>
        <v>#DIV/0!</v>
      </c>
      <c r="V19" s="407"/>
      <c r="W19" s="407"/>
      <c r="X19" s="407"/>
      <c r="Y19" s="407"/>
      <c r="Z19" s="407"/>
      <c r="AA19" s="407"/>
      <c r="AB19" s="407"/>
      <c r="AC19" s="407"/>
      <c r="AD19" s="407"/>
      <c r="AE19" s="407"/>
      <c r="AF19" s="407"/>
      <c r="AG19" s="407"/>
      <c r="AH19" s="407"/>
      <c r="AI19" s="407"/>
      <c r="AJ19" s="407"/>
      <c r="AK19" s="407"/>
      <c r="AL19" s="407"/>
      <c r="AM19" s="407"/>
      <c r="AN19" s="407"/>
      <c r="AO19" s="407"/>
      <c r="AP19" s="407"/>
      <c r="AQ19" s="407"/>
      <c r="AR19" s="407"/>
      <c r="AS19" s="407"/>
      <c r="AT19" s="407"/>
      <c r="AU19" s="407"/>
      <c r="AV19" s="407"/>
      <c r="AW19" s="407"/>
      <c r="AX19" s="407"/>
      <c r="AY19" s="407"/>
      <c r="AZ19" s="407"/>
      <c r="BA19" s="407"/>
      <c r="BB19" s="407"/>
      <c r="BC19" s="407"/>
      <c r="BD19" s="407"/>
      <c r="BE19" s="407"/>
      <c r="BF19" s="407"/>
      <c r="BG19" s="407"/>
      <c r="BH19" s="407"/>
      <c r="BI19" s="407"/>
      <c r="BJ19" s="407"/>
      <c r="BK19" s="407"/>
      <c r="BL19" s="407"/>
      <c r="BM19" s="407"/>
      <c r="BN19" s="407"/>
      <c r="BO19" s="407"/>
      <c r="BP19" s="407"/>
      <c r="BQ19" s="407"/>
      <c r="BR19" s="407"/>
      <c r="BS19" s="407"/>
      <c r="BT19" s="407"/>
      <c r="BU19" s="407"/>
      <c r="BV19" s="407"/>
      <c r="BW19" s="407"/>
      <c r="BX19" s="407"/>
      <c r="BY19" s="407"/>
      <c r="BZ19" s="407"/>
      <c r="CA19" s="407"/>
      <c r="CB19" s="407"/>
      <c r="CC19" s="407"/>
      <c r="CD19" s="407"/>
      <c r="CE19" s="407"/>
      <c r="CF19" s="407"/>
      <c r="CG19" s="407"/>
      <c r="CH19" s="407"/>
      <c r="CI19" s="407"/>
      <c r="CJ19" s="407"/>
      <c r="CK19" s="407"/>
    </row>
    <row r="20" spans="1:123" s="410" customFormat="1" ht="25.15" customHeight="1" thickBot="1">
      <c r="A20" s="403">
        <v>7</v>
      </c>
      <c r="B20" s="404" t="s">
        <v>130</v>
      </c>
      <c r="C20" s="405"/>
      <c r="D20" s="405"/>
      <c r="E20" s="405"/>
      <c r="F20" s="405"/>
      <c r="G20" s="405"/>
      <c r="H20" s="405"/>
      <c r="I20" s="405"/>
      <c r="J20" s="405"/>
      <c r="K20" s="405"/>
      <c r="L20" s="406"/>
      <c r="M20" s="407"/>
      <c r="N20" s="408"/>
      <c r="O20" s="407"/>
      <c r="P20" s="407"/>
      <c r="Q20" s="407"/>
      <c r="R20" s="405">
        <f t="shared" si="0"/>
        <v>0</v>
      </c>
      <c r="S20" s="405">
        <f t="shared" si="3"/>
        <v>0</v>
      </c>
      <c r="T20" s="405">
        <f t="shared" si="1"/>
        <v>0</v>
      </c>
      <c r="U20" s="409" t="e">
        <f t="shared" si="2"/>
        <v>#DIV/0!</v>
      </c>
      <c r="V20" s="407"/>
      <c r="W20" s="407"/>
      <c r="X20" s="407"/>
      <c r="Y20" s="407"/>
      <c r="Z20" s="407"/>
      <c r="AA20" s="407"/>
      <c r="AB20" s="407"/>
      <c r="AC20" s="407"/>
      <c r="AD20" s="407"/>
      <c r="AE20" s="407"/>
      <c r="AF20" s="407"/>
      <c r="AG20" s="407"/>
      <c r="AH20" s="407"/>
      <c r="AI20" s="407"/>
      <c r="AJ20" s="407"/>
      <c r="AK20" s="407"/>
      <c r="AL20" s="407"/>
      <c r="AM20" s="407"/>
      <c r="AN20" s="407"/>
      <c r="AO20" s="407"/>
      <c r="AP20" s="407"/>
      <c r="AQ20" s="407"/>
      <c r="AR20" s="407"/>
      <c r="AS20" s="407"/>
      <c r="AT20" s="407"/>
      <c r="AU20" s="407"/>
      <c r="AV20" s="407"/>
      <c r="AW20" s="407"/>
      <c r="AX20" s="407"/>
      <c r="AY20" s="407"/>
      <c r="AZ20" s="407"/>
      <c r="BA20" s="407"/>
      <c r="BB20" s="407"/>
      <c r="BC20" s="407"/>
      <c r="BD20" s="407"/>
      <c r="BE20" s="407"/>
      <c r="BF20" s="407"/>
      <c r="BG20" s="407"/>
      <c r="BH20" s="407"/>
      <c r="BI20" s="407"/>
      <c r="BJ20" s="407"/>
      <c r="BK20" s="407"/>
      <c r="BL20" s="407"/>
      <c r="BM20" s="407"/>
      <c r="BN20" s="407"/>
      <c r="BO20" s="407"/>
      <c r="BP20" s="407"/>
      <c r="BQ20" s="407"/>
      <c r="BR20" s="407"/>
      <c r="BS20" s="407"/>
      <c r="BT20" s="407"/>
      <c r="BU20" s="407"/>
      <c r="BV20" s="407"/>
      <c r="BW20" s="407"/>
      <c r="BX20" s="407"/>
      <c r="BY20" s="407"/>
      <c r="BZ20" s="407"/>
      <c r="CA20" s="407"/>
      <c r="CB20" s="407"/>
      <c r="CC20" s="407"/>
      <c r="CD20" s="407"/>
      <c r="CE20" s="407"/>
      <c r="CF20" s="407"/>
      <c r="CG20" s="407"/>
      <c r="CH20" s="407"/>
      <c r="CI20" s="407"/>
      <c r="CJ20" s="407"/>
      <c r="CK20" s="407"/>
    </row>
    <row r="21" spans="1:123" s="416" customFormat="1" ht="24" customHeight="1" thickBot="1">
      <c r="A21" s="411"/>
      <c r="B21" s="411" t="s">
        <v>195</v>
      </c>
      <c r="C21" s="412">
        <f>SUM(C14:C20)</f>
        <v>0</v>
      </c>
      <c r="D21" s="412">
        <f t="shared" ref="D21:H21" si="4">SUM(D14:D20)</f>
        <v>0</v>
      </c>
      <c r="E21" s="412">
        <f t="shared" si="4"/>
        <v>0</v>
      </c>
      <c r="F21" s="412">
        <f t="shared" si="4"/>
        <v>0</v>
      </c>
      <c r="G21" s="412">
        <f t="shared" si="4"/>
        <v>0</v>
      </c>
      <c r="H21" s="412">
        <f t="shared" si="4"/>
        <v>0</v>
      </c>
      <c r="I21" s="412">
        <f t="shared" ref="I21" si="5">SUM(I14:I20)</f>
        <v>0</v>
      </c>
      <c r="J21" s="412">
        <f t="shared" ref="J21" si="6">SUM(J14:J20)</f>
        <v>0</v>
      </c>
      <c r="K21" s="412">
        <f t="shared" ref="K21" si="7">SUM(K14:K20)</f>
        <v>0</v>
      </c>
      <c r="L21" s="413">
        <f t="shared" ref="L21" si="8">SUM(L14:L20)</f>
        <v>0</v>
      </c>
      <c r="M21" s="414"/>
      <c r="N21" s="415"/>
      <c r="O21" s="407"/>
      <c r="P21" s="407"/>
      <c r="Q21" s="407"/>
      <c r="R21" s="413">
        <f>SUM(R14:R20)</f>
        <v>0</v>
      </c>
      <c r="S21" s="413" t="e">
        <f>SUM(S14:S20)</f>
        <v>#NAME?</v>
      </c>
      <c r="T21" s="413" t="e">
        <f>SUM(T14:T20)</f>
        <v>#NAME?</v>
      </c>
      <c r="U21" s="413" t="e">
        <f>T21/R21</f>
        <v>#NAME?</v>
      </c>
      <c r="V21" s="407"/>
      <c r="W21" s="407"/>
      <c r="X21" s="407"/>
      <c r="Y21" s="407"/>
      <c r="Z21" s="407"/>
      <c r="AA21" s="407"/>
      <c r="AB21" s="407"/>
      <c r="AC21" s="407"/>
      <c r="AD21" s="407"/>
      <c r="AE21" s="407"/>
      <c r="AF21" s="407"/>
      <c r="AG21" s="407"/>
      <c r="AH21" s="407"/>
      <c r="AI21" s="407"/>
      <c r="AJ21" s="407"/>
      <c r="AK21" s="407"/>
      <c r="AL21" s="407"/>
      <c r="AM21" s="407"/>
      <c r="AN21" s="407"/>
      <c r="AO21" s="407"/>
      <c r="AP21" s="407"/>
      <c r="AQ21" s="407"/>
      <c r="AR21" s="407"/>
      <c r="AS21" s="407"/>
      <c r="AT21" s="407"/>
      <c r="AU21" s="407"/>
      <c r="AV21" s="407"/>
      <c r="AW21" s="407"/>
      <c r="AX21" s="407"/>
      <c r="AY21" s="407"/>
      <c r="AZ21" s="407"/>
      <c r="BA21" s="407"/>
      <c r="BB21" s="407"/>
      <c r="BC21" s="407"/>
      <c r="BD21" s="407"/>
      <c r="BE21" s="407"/>
      <c r="BF21" s="407"/>
      <c r="BG21" s="407"/>
      <c r="BH21" s="407"/>
      <c r="BI21" s="407"/>
      <c r="BJ21" s="407"/>
      <c r="BK21" s="407"/>
      <c r="BL21" s="407"/>
      <c r="BM21" s="407"/>
      <c r="BN21" s="407"/>
      <c r="BO21" s="407"/>
      <c r="BP21" s="407"/>
      <c r="BQ21" s="407"/>
      <c r="BR21" s="407"/>
      <c r="BS21" s="407"/>
      <c r="BT21" s="407"/>
      <c r="BU21" s="407"/>
      <c r="BV21" s="407"/>
      <c r="BW21" s="407"/>
      <c r="BX21" s="407"/>
      <c r="BY21" s="407"/>
      <c r="BZ21" s="407"/>
      <c r="CA21" s="407"/>
      <c r="CB21" s="407"/>
      <c r="CC21" s="407"/>
      <c r="CD21" s="407"/>
      <c r="CE21" s="407"/>
      <c r="CF21" s="407"/>
      <c r="CG21" s="407"/>
      <c r="CH21" s="407"/>
      <c r="CI21" s="407"/>
      <c r="CJ21" s="407"/>
      <c r="CK21" s="407"/>
      <c r="CL21" s="410"/>
      <c r="CM21" s="410"/>
      <c r="CN21" s="410"/>
      <c r="CO21" s="410"/>
      <c r="CP21" s="410"/>
      <c r="CQ21" s="410"/>
      <c r="CR21" s="410"/>
      <c r="CS21" s="410"/>
      <c r="CT21" s="410"/>
      <c r="CU21" s="410"/>
      <c r="CV21" s="410"/>
      <c r="CW21" s="410"/>
      <c r="CX21" s="410"/>
      <c r="CY21" s="410"/>
      <c r="CZ21" s="410"/>
      <c r="DA21" s="410"/>
      <c r="DB21" s="410"/>
      <c r="DC21" s="410"/>
      <c r="DD21" s="410"/>
      <c r="DE21" s="410"/>
      <c r="DF21" s="410"/>
      <c r="DG21" s="410"/>
      <c r="DH21" s="410"/>
      <c r="DI21" s="410"/>
      <c r="DJ21" s="410"/>
      <c r="DK21" s="410"/>
      <c r="DL21" s="410"/>
      <c r="DM21" s="410"/>
      <c r="DN21" s="410"/>
      <c r="DO21" s="410"/>
      <c r="DP21" s="410"/>
      <c r="DQ21" s="410"/>
      <c r="DR21" s="410"/>
      <c r="DS21" s="410"/>
    </row>
    <row r="22" spans="1:123" s="3" customFormat="1">
      <c r="A22" s="6"/>
      <c r="B22" s="7"/>
      <c r="C22" s="8"/>
      <c r="D22" s="8"/>
      <c r="E22" s="8"/>
      <c r="F22" s="8"/>
      <c r="G22" s="8"/>
      <c r="H22" s="8"/>
      <c r="I22" s="8"/>
      <c r="J22" s="8"/>
      <c r="K22" s="8"/>
      <c r="L22" s="8"/>
      <c r="M22" s="7"/>
      <c r="N22" s="7"/>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row>
    <row r="23" spans="1:123" s="2" customFormat="1">
      <c r="A23" s="6"/>
      <c r="B23" s="7"/>
      <c r="C23" s="4" t="s">
        <v>196</v>
      </c>
      <c r="D23" s="4"/>
      <c r="E23" s="4"/>
      <c r="F23" s="4"/>
      <c r="G23" s="4"/>
      <c r="H23" s="4"/>
      <c r="I23" s="4"/>
      <c r="J23" s="4"/>
      <c r="K23" s="4"/>
      <c r="L23" s="4"/>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row>
    <row r="24" spans="1:123" s="2" customFormat="1">
      <c r="C24" s="4"/>
      <c r="D24" s="4"/>
      <c r="E24" s="4"/>
      <c r="F24" s="4"/>
      <c r="G24" s="4"/>
      <c r="H24" s="4"/>
      <c r="I24" s="4"/>
      <c r="J24" s="4"/>
      <c r="K24" s="349" t="s">
        <v>197</v>
      </c>
      <c r="L24" s="349"/>
      <c r="O24" s="1"/>
      <c r="P24" s="1"/>
      <c r="Q24" s="1"/>
      <c r="R24" s="401">
        <f>'1. Detailed Budget '!H107</f>
        <v>0</v>
      </c>
      <c r="S24" s="401">
        <f>'4. Modified Budget  '!U107</f>
        <v>0</v>
      </c>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row>
    <row r="25" spans="1:123" s="2" customFormat="1">
      <c r="B25" s="4">
        <f>C20</f>
        <v>0</v>
      </c>
      <c r="C25" s="4"/>
      <c r="D25" s="4"/>
      <c r="E25" s="4"/>
      <c r="F25" s="4"/>
      <c r="G25" s="4"/>
      <c r="H25" s="4"/>
      <c r="I25" s="4"/>
      <c r="J25" s="4"/>
      <c r="K25" s="4"/>
      <c r="L25" s="4" t="s">
        <v>219</v>
      </c>
      <c r="R25" s="402">
        <f>R21-R24</f>
        <v>0</v>
      </c>
      <c r="S25" s="402" t="e">
        <f>S21-S24</f>
        <v>#NAME?</v>
      </c>
    </row>
    <row r="26" spans="1:123" s="2" customFormat="1">
      <c r="B26" s="4"/>
      <c r="C26" s="4"/>
      <c r="D26" s="4"/>
      <c r="E26" s="4"/>
      <c r="F26" s="4"/>
      <c r="G26" s="4"/>
      <c r="H26" s="4"/>
      <c r="I26" s="4"/>
      <c r="J26" s="4"/>
      <c r="K26" s="4"/>
      <c r="L26" s="4"/>
    </row>
    <row r="27" spans="1:123" s="2" customFormat="1">
      <c r="B27" s="4">
        <f t="shared" ref="B27:B28" si="9">C22</f>
        <v>0</v>
      </c>
      <c r="C27" s="4"/>
      <c r="D27" s="4"/>
      <c r="E27" s="4"/>
      <c r="F27" s="4"/>
      <c r="G27" s="4"/>
      <c r="H27" s="4"/>
      <c r="I27" s="4"/>
      <c r="J27" s="4"/>
      <c r="K27" s="4"/>
      <c r="L27" s="4"/>
    </row>
    <row r="28" spans="1:123" s="2" customFormat="1">
      <c r="B28" s="4" t="str">
        <f t="shared" si="9"/>
        <v xml:space="preserve"> </v>
      </c>
      <c r="C28" s="4"/>
      <c r="D28" s="4"/>
      <c r="E28" s="4"/>
      <c r="F28" s="4"/>
      <c r="G28" s="4"/>
      <c r="H28" s="4"/>
      <c r="I28" s="4"/>
      <c r="J28" s="4"/>
      <c r="K28" s="4"/>
      <c r="L28" s="4"/>
    </row>
    <row r="29" spans="1:123" s="2" customFormat="1">
      <c r="C29" s="4"/>
      <c r="D29" s="4"/>
      <c r="E29" s="4"/>
      <c r="F29" s="4"/>
      <c r="G29" s="4"/>
      <c r="H29" s="4"/>
      <c r="I29" s="4"/>
      <c r="J29" s="4"/>
      <c r="K29" s="4"/>
      <c r="L29" s="4"/>
    </row>
    <row r="30" spans="1:123" s="2" customFormat="1">
      <c r="C30" s="4"/>
      <c r="D30" s="4"/>
      <c r="E30" s="4"/>
      <c r="F30" s="4"/>
      <c r="G30" s="4"/>
      <c r="H30" s="4"/>
      <c r="I30" s="4"/>
      <c r="J30" s="4"/>
      <c r="K30" s="4"/>
      <c r="L30" s="4"/>
    </row>
    <row r="31" spans="1:123" s="2" customFormat="1">
      <c r="C31" s="4"/>
      <c r="D31" s="4"/>
      <c r="E31" s="4"/>
      <c r="F31" s="4"/>
      <c r="G31" s="4"/>
      <c r="H31" s="4"/>
      <c r="I31" s="4"/>
      <c r="J31" s="4"/>
      <c r="K31" s="4"/>
      <c r="L31" s="4"/>
    </row>
    <row r="32" spans="1:123" s="2" customFormat="1">
      <c r="C32" s="4"/>
      <c r="D32" s="4"/>
      <c r="E32" s="4"/>
      <c r="F32" s="4"/>
      <c r="G32" s="4"/>
      <c r="H32" s="4"/>
      <c r="I32" s="4"/>
      <c r="J32" s="4"/>
      <c r="K32" s="4"/>
      <c r="L32" s="4"/>
    </row>
    <row r="33" spans="3:12" s="2" customFormat="1">
      <c r="C33" s="4"/>
      <c r="D33" s="4"/>
      <c r="E33" s="4"/>
      <c r="F33" s="4"/>
      <c r="G33" s="4"/>
      <c r="H33" s="4"/>
      <c r="I33" s="4"/>
      <c r="J33" s="4"/>
      <c r="K33" s="4"/>
      <c r="L33" s="4"/>
    </row>
    <row r="34" spans="3:12" s="2" customFormat="1">
      <c r="C34" s="4"/>
      <c r="D34" s="4"/>
      <c r="E34" s="4"/>
      <c r="F34" s="4"/>
      <c r="G34" s="4"/>
      <c r="H34" s="4"/>
      <c r="I34" s="4"/>
      <c r="J34" s="4"/>
      <c r="K34" s="4"/>
      <c r="L34" s="4"/>
    </row>
    <row r="35" spans="3:12" s="2" customFormat="1">
      <c r="C35" s="4"/>
      <c r="D35" s="4"/>
      <c r="E35" s="4"/>
      <c r="F35" s="4"/>
      <c r="G35" s="4"/>
      <c r="H35" s="4"/>
      <c r="I35" s="4"/>
      <c r="J35" s="4"/>
      <c r="K35" s="4"/>
      <c r="L35" s="4"/>
    </row>
    <row r="36" spans="3:12" s="2" customFormat="1">
      <c r="C36" s="4"/>
      <c r="D36" s="4"/>
      <c r="E36" s="4"/>
      <c r="F36" s="4"/>
      <c r="G36" s="4"/>
      <c r="H36" s="4"/>
      <c r="I36" s="4"/>
      <c r="J36" s="4"/>
      <c r="K36" s="4"/>
      <c r="L36" s="4"/>
    </row>
    <row r="37" spans="3:12" s="2" customFormat="1">
      <c r="C37" s="4"/>
      <c r="D37" s="4"/>
      <c r="E37" s="4"/>
      <c r="F37" s="4"/>
      <c r="G37" s="4"/>
      <c r="H37" s="4"/>
      <c r="I37" s="4"/>
      <c r="J37" s="4"/>
      <c r="K37" s="4"/>
      <c r="L37" s="4"/>
    </row>
    <row r="38" spans="3:12" s="2" customFormat="1">
      <c r="C38" s="4"/>
      <c r="D38" s="4"/>
      <c r="E38" s="4"/>
      <c r="F38" s="4"/>
      <c r="G38" s="4"/>
      <c r="H38" s="4"/>
      <c r="I38" s="4"/>
      <c r="J38" s="4"/>
      <c r="K38" s="4"/>
      <c r="L38" s="4"/>
    </row>
    <row r="39" spans="3:12" s="2" customFormat="1">
      <c r="C39" s="4"/>
      <c r="D39" s="4"/>
      <c r="E39" s="4"/>
      <c r="F39" s="4"/>
      <c r="G39" s="4"/>
      <c r="H39" s="4"/>
      <c r="I39" s="4"/>
      <c r="J39" s="4"/>
      <c r="K39" s="4"/>
      <c r="L39" s="4"/>
    </row>
    <row r="40" spans="3:12" s="2" customFormat="1">
      <c r="C40" s="4"/>
      <c r="D40" s="4"/>
      <c r="E40" s="4"/>
      <c r="F40" s="4"/>
      <c r="G40" s="4"/>
      <c r="H40" s="4"/>
      <c r="I40" s="4"/>
      <c r="J40" s="4"/>
      <c r="K40" s="4"/>
      <c r="L40" s="4"/>
    </row>
    <row r="41" spans="3:12" s="2" customFormat="1">
      <c r="C41" s="4"/>
      <c r="D41" s="4"/>
      <c r="E41" s="4"/>
      <c r="F41" s="4"/>
      <c r="G41" s="4"/>
      <c r="H41" s="4"/>
      <c r="I41" s="4"/>
      <c r="J41" s="4"/>
      <c r="K41" s="4"/>
      <c r="L41" s="4"/>
    </row>
    <row r="42" spans="3:12" s="2" customFormat="1">
      <c r="C42" s="4"/>
      <c r="D42" s="4"/>
      <c r="E42" s="4"/>
      <c r="F42" s="4"/>
      <c r="G42" s="4"/>
      <c r="H42" s="4"/>
      <c r="I42" s="4"/>
      <c r="J42" s="4"/>
      <c r="K42" s="4"/>
      <c r="L42" s="4"/>
    </row>
    <row r="43" spans="3:12" s="2" customFormat="1">
      <c r="C43" s="4"/>
      <c r="D43" s="4"/>
      <c r="E43" s="4"/>
      <c r="F43" s="4"/>
      <c r="G43" s="4"/>
      <c r="H43" s="4"/>
      <c r="I43" s="4"/>
      <c r="J43" s="4"/>
      <c r="K43" s="4"/>
      <c r="L43" s="4"/>
    </row>
    <row r="44" spans="3:12" s="2" customFormat="1">
      <c r="C44" s="4"/>
      <c r="D44" s="4"/>
      <c r="E44" s="4"/>
      <c r="F44" s="4"/>
      <c r="G44" s="4"/>
      <c r="H44" s="4"/>
      <c r="I44" s="4"/>
      <c r="J44" s="4"/>
      <c r="K44" s="4"/>
      <c r="L44" s="4"/>
    </row>
    <row r="45" spans="3:12" s="2" customFormat="1">
      <c r="C45" s="4"/>
      <c r="D45" s="4"/>
      <c r="E45" s="4"/>
      <c r="F45" s="4"/>
      <c r="G45" s="4"/>
      <c r="H45" s="4"/>
      <c r="I45" s="4"/>
      <c r="J45" s="4"/>
      <c r="K45" s="4"/>
      <c r="L45" s="4"/>
    </row>
    <row r="46" spans="3:12" s="2" customFormat="1">
      <c r="C46" s="4"/>
      <c r="D46" s="4"/>
      <c r="E46" s="4"/>
      <c r="F46" s="4"/>
      <c r="G46" s="4"/>
      <c r="H46" s="4"/>
      <c r="I46" s="4"/>
      <c r="J46" s="4"/>
      <c r="K46" s="4"/>
      <c r="L46" s="4"/>
    </row>
    <row r="47" spans="3:12" s="2" customFormat="1">
      <c r="C47" s="4"/>
      <c r="D47" s="4"/>
      <c r="E47" s="4"/>
      <c r="F47" s="4"/>
      <c r="G47" s="4"/>
      <c r="H47" s="4"/>
      <c r="I47" s="4"/>
      <c r="J47" s="4"/>
      <c r="K47" s="4"/>
      <c r="L47" s="4"/>
    </row>
    <row r="48" spans="3:12" s="2" customFormat="1">
      <c r="C48" s="4"/>
      <c r="D48" s="4"/>
      <c r="E48" s="4"/>
      <c r="F48" s="4"/>
      <c r="G48" s="4"/>
      <c r="H48" s="4"/>
      <c r="I48" s="4"/>
      <c r="J48" s="4"/>
      <c r="K48" s="4"/>
      <c r="L48" s="4"/>
    </row>
    <row r="49" spans="3:12" s="2" customFormat="1">
      <c r="C49" s="4"/>
      <c r="D49" s="4"/>
      <c r="E49" s="4"/>
      <c r="F49" s="4"/>
      <c r="G49" s="4"/>
      <c r="H49" s="4"/>
      <c r="I49" s="4"/>
      <c r="J49" s="4"/>
      <c r="K49" s="4"/>
      <c r="L49" s="4"/>
    </row>
    <row r="50" spans="3:12" s="2" customFormat="1">
      <c r="C50" s="4"/>
      <c r="D50" s="4"/>
      <c r="E50" s="4"/>
      <c r="F50" s="4"/>
      <c r="G50" s="4"/>
      <c r="H50" s="4"/>
      <c r="I50" s="4"/>
      <c r="J50" s="4"/>
      <c r="K50" s="4"/>
      <c r="L50" s="4"/>
    </row>
    <row r="51" spans="3:12" s="2" customFormat="1">
      <c r="C51" s="4"/>
      <c r="D51" s="4"/>
      <c r="E51" s="4"/>
      <c r="F51" s="4"/>
      <c r="G51" s="4"/>
      <c r="H51" s="4"/>
      <c r="I51" s="4"/>
      <c r="J51" s="4"/>
      <c r="K51" s="4"/>
      <c r="L51" s="4"/>
    </row>
    <row r="52" spans="3:12" s="2" customFormat="1">
      <c r="C52" s="4"/>
      <c r="D52" s="4"/>
      <c r="E52" s="4"/>
      <c r="F52" s="4"/>
      <c r="G52" s="4"/>
      <c r="H52" s="4"/>
      <c r="I52" s="4"/>
      <c r="J52" s="4"/>
      <c r="K52" s="4"/>
      <c r="L52" s="4"/>
    </row>
    <row r="53" spans="3:12" s="2" customFormat="1">
      <c r="C53" s="4"/>
      <c r="D53" s="4"/>
      <c r="E53" s="4"/>
      <c r="F53" s="4"/>
      <c r="G53" s="4"/>
      <c r="H53" s="4"/>
      <c r="I53" s="4"/>
      <c r="J53" s="4"/>
      <c r="K53" s="4"/>
      <c r="L53" s="4"/>
    </row>
    <row r="54" spans="3:12" s="2" customFormat="1">
      <c r="C54" s="4"/>
      <c r="D54" s="4"/>
      <c r="E54" s="4"/>
      <c r="F54" s="4"/>
      <c r="G54" s="4"/>
      <c r="H54" s="4"/>
      <c r="I54" s="4"/>
      <c r="J54" s="4"/>
      <c r="K54" s="4"/>
      <c r="L54" s="4"/>
    </row>
    <row r="55" spans="3:12" s="2" customFormat="1">
      <c r="C55" s="4"/>
      <c r="D55" s="4"/>
      <c r="E55" s="4"/>
      <c r="F55" s="4"/>
      <c r="G55" s="4"/>
      <c r="H55" s="4"/>
      <c r="I55" s="4"/>
      <c r="J55" s="4"/>
      <c r="K55" s="4"/>
      <c r="L55" s="4"/>
    </row>
    <row r="56" spans="3:12" s="2" customFormat="1">
      <c r="C56" s="4"/>
      <c r="D56" s="4"/>
      <c r="E56" s="4"/>
      <c r="F56" s="4"/>
      <c r="G56" s="4"/>
      <c r="H56" s="4"/>
      <c r="I56" s="4"/>
      <c r="J56" s="4"/>
      <c r="K56" s="4"/>
      <c r="L56" s="4"/>
    </row>
    <row r="57" spans="3:12" s="2" customFormat="1">
      <c r="C57" s="4"/>
      <c r="D57" s="4"/>
      <c r="E57" s="4"/>
      <c r="F57" s="4"/>
      <c r="G57" s="4"/>
      <c r="H57" s="4"/>
      <c r="I57" s="4"/>
      <c r="J57" s="4"/>
      <c r="K57" s="4"/>
      <c r="L57" s="4"/>
    </row>
    <row r="58" spans="3:12" s="2" customFormat="1">
      <c r="C58" s="4"/>
      <c r="D58" s="4"/>
      <c r="E58" s="4"/>
      <c r="F58" s="4"/>
      <c r="G58" s="4"/>
      <c r="H58" s="4"/>
      <c r="I58" s="4"/>
      <c r="J58" s="4"/>
      <c r="K58" s="4"/>
      <c r="L58" s="4"/>
    </row>
    <row r="59" spans="3:12" s="2" customFormat="1">
      <c r="C59" s="4"/>
      <c r="D59" s="4"/>
      <c r="E59" s="4"/>
      <c r="F59" s="4"/>
      <c r="G59" s="4"/>
      <c r="H59" s="4"/>
      <c r="I59" s="4"/>
      <c r="J59" s="4"/>
      <c r="K59" s="4"/>
      <c r="L59" s="4"/>
    </row>
    <row r="60" spans="3:12" s="2" customFormat="1">
      <c r="C60" s="4"/>
      <c r="D60" s="4"/>
      <c r="E60" s="4"/>
      <c r="F60" s="4"/>
      <c r="G60" s="4"/>
      <c r="H60" s="4"/>
      <c r="I60" s="4"/>
      <c r="J60" s="4"/>
      <c r="K60" s="4"/>
      <c r="L60" s="4"/>
    </row>
    <row r="61" spans="3:12" s="2" customFormat="1">
      <c r="C61" s="4"/>
      <c r="D61" s="4"/>
      <c r="E61" s="4"/>
      <c r="F61" s="4"/>
      <c r="G61" s="4"/>
      <c r="H61" s="4"/>
      <c r="I61" s="4"/>
      <c r="J61" s="4"/>
      <c r="K61" s="4"/>
      <c r="L61" s="4"/>
    </row>
    <row r="62" spans="3:12" s="2" customFormat="1">
      <c r="C62" s="4"/>
      <c r="D62" s="4"/>
      <c r="E62" s="4"/>
      <c r="F62" s="4"/>
      <c r="G62" s="4"/>
      <c r="H62" s="4"/>
      <c r="I62" s="4"/>
      <c r="J62" s="4"/>
      <c r="K62" s="4"/>
      <c r="L62" s="4"/>
    </row>
    <row r="63" spans="3:12" s="2" customFormat="1">
      <c r="C63" s="4"/>
      <c r="D63" s="4"/>
      <c r="E63" s="4"/>
      <c r="F63" s="4"/>
      <c r="G63" s="4"/>
      <c r="H63" s="4"/>
      <c r="I63" s="4"/>
      <c r="J63" s="4"/>
      <c r="K63" s="4"/>
      <c r="L63" s="4"/>
    </row>
    <row r="64" spans="3:12" s="2" customFormat="1">
      <c r="C64" s="4"/>
      <c r="D64" s="4"/>
      <c r="E64" s="4"/>
      <c r="F64" s="4"/>
      <c r="G64" s="4"/>
      <c r="H64" s="4"/>
      <c r="I64" s="4"/>
      <c r="J64" s="4"/>
      <c r="K64" s="4"/>
      <c r="L64" s="4"/>
    </row>
    <row r="65" spans="3:12" s="2" customFormat="1">
      <c r="C65" s="4"/>
      <c r="D65" s="4"/>
      <c r="E65" s="4"/>
      <c r="F65" s="4"/>
      <c r="G65" s="4"/>
      <c r="H65" s="4"/>
      <c r="I65" s="4"/>
      <c r="J65" s="4"/>
      <c r="K65" s="4"/>
      <c r="L65" s="4"/>
    </row>
    <row r="66" spans="3:12" s="2" customFormat="1">
      <c r="C66" s="4"/>
      <c r="D66" s="4"/>
      <c r="E66" s="4"/>
      <c r="F66" s="4"/>
      <c r="G66" s="4"/>
      <c r="H66" s="4"/>
      <c r="I66" s="4"/>
      <c r="J66" s="4"/>
      <c r="K66" s="4"/>
      <c r="L66" s="4"/>
    </row>
    <row r="67" spans="3:12" s="2" customFormat="1">
      <c r="C67" s="4"/>
      <c r="D67" s="4"/>
      <c r="E67" s="4"/>
      <c r="F67" s="4"/>
      <c r="G67" s="4"/>
      <c r="H67" s="4"/>
      <c r="I67" s="4"/>
      <c r="J67" s="4"/>
      <c r="K67" s="4"/>
      <c r="L67" s="4"/>
    </row>
    <row r="68" spans="3:12" s="2" customFormat="1">
      <c r="C68" s="4"/>
      <c r="D68" s="4"/>
      <c r="E68" s="4"/>
      <c r="F68" s="4"/>
      <c r="G68" s="4"/>
      <c r="H68" s="4"/>
      <c r="I68" s="4"/>
      <c r="J68" s="4"/>
      <c r="K68" s="4"/>
      <c r="L68" s="4"/>
    </row>
    <row r="69" spans="3:12" s="2" customFormat="1">
      <c r="C69" s="4"/>
      <c r="D69" s="4"/>
      <c r="E69" s="4"/>
      <c r="F69" s="4"/>
      <c r="G69" s="4"/>
      <c r="H69" s="4"/>
      <c r="I69" s="4"/>
      <c r="J69" s="4"/>
      <c r="K69" s="4"/>
      <c r="L69" s="4"/>
    </row>
    <row r="70" spans="3:12" s="2" customFormat="1">
      <c r="C70" s="4"/>
      <c r="D70" s="4"/>
      <c r="E70" s="4"/>
      <c r="F70" s="4"/>
      <c r="G70" s="4"/>
      <c r="H70" s="4"/>
      <c r="I70" s="4"/>
      <c r="J70" s="4"/>
      <c r="K70" s="4"/>
      <c r="L70" s="4"/>
    </row>
    <row r="71" spans="3:12" s="2" customFormat="1">
      <c r="C71" s="4"/>
      <c r="D71" s="4"/>
      <c r="E71" s="4"/>
      <c r="F71" s="4"/>
      <c r="G71" s="4"/>
      <c r="H71" s="4"/>
      <c r="I71" s="4"/>
      <c r="J71" s="4"/>
      <c r="K71" s="4"/>
      <c r="L71" s="4"/>
    </row>
    <row r="72" spans="3:12" s="2" customFormat="1">
      <c r="C72" s="4"/>
      <c r="D72" s="4"/>
      <c r="E72" s="4"/>
      <c r="F72" s="4"/>
      <c r="G72" s="4"/>
      <c r="H72" s="4"/>
      <c r="I72" s="4"/>
      <c r="J72" s="4"/>
      <c r="K72" s="4"/>
      <c r="L72" s="4"/>
    </row>
    <row r="73" spans="3:12" s="2" customFormat="1">
      <c r="C73" s="4"/>
      <c r="D73" s="4"/>
      <c r="E73" s="4"/>
      <c r="F73" s="4"/>
      <c r="G73" s="4"/>
      <c r="H73" s="4"/>
      <c r="I73" s="4"/>
      <c r="J73" s="4"/>
      <c r="K73" s="4"/>
      <c r="L73" s="4"/>
    </row>
    <row r="74" spans="3:12" s="2" customFormat="1">
      <c r="C74" s="4"/>
      <c r="D74" s="4"/>
      <c r="E74" s="4"/>
      <c r="F74" s="4"/>
      <c r="G74" s="4"/>
      <c r="H74" s="4"/>
      <c r="I74" s="4"/>
      <c r="J74" s="4"/>
      <c r="K74" s="4"/>
      <c r="L74" s="4"/>
    </row>
    <row r="75" spans="3:12" s="2" customFormat="1">
      <c r="C75" s="4"/>
      <c r="D75" s="4"/>
      <c r="E75" s="4"/>
      <c r="F75" s="4"/>
      <c r="G75" s="4"/>
      <c r="H75" s="4"/>
      <c r="I75" s="4"/>
      <c r="J75" s="4"/>
      <c r="K75" s="4"/>
      <c r="L75" s="4"/>
    </row>
    <row r="76" spans="3:12" s="2" customFormat="1">
      <c r="C76" s="4"/>
      <c r="D76" s="4"/>
      <c r="E76" s="4"/>
      <c r="F76" s="4"/>
      <c r="G76" s="4"/>
      <c r="H76" s="4"/>
      <c r="I76" s="4"/>
      <c r="J76" s="4"/>
      <c r="K76" s="4"/>
      <c r="L76" s="4"/>
    </row>
    <row r="77" spans="3:12" s="2" customFormat="1">
      <c r="C77" s="4"/>
      <c r="D77" s="4"/>
      <c r="E77" s="4"/>
      <c r="F77" s="4"/>
      <c r="G77" s="4"/>
      <c r="H77" s="4"/>
      <c r="I77" s="4"/>
      <c r="J77" s="4"/>
      <c r="K77" s="4"/>
      <c r="L77" s="4"/>
    </row>
    <row r="78" spans="3:12" s="2" customFormat="1">
      <c r="C78" s="4"/>
      <c r="D78" s="4"/>
      <c r="E78" s="4"/>
      <c r="F78" s="4"/>
      <c r="G78" s="4"/>
      <c r="H78" s="4"/>
      <c r="I78" s="4"/>
      <c r="J78" s="4"/>
      <c r="K78" s="4"/>
      <c r="L78" s="4"/>
    </row>
    <row r="79" spans="3:12" s="2" customFormat="1">
      <c r="C79" s="4"/>
      <c r="D79" s="4"/>
      <c r="E79" s="4"/>
      <c r="F79" s="4"/>
      <c r="G79" s="4"/>
      <c r="H79" s="4"/>
      <c r="I79" s="4"/>
      <c r="J79" s="4"/>
      <c r="K79" s="4"/>
      <c r="L79" s="4"/>
    </row>
    <row r="80" spans="3:12" s="2" customFormat="1">
      <c r="C80" s="4"/>
      <c r="D80" s="4"/>
      <c r="E80" s="4"/>
      <c r="F80" s="4"/>
      <c r="G80" s="4"/>
      <c r="H80" s="4"/>
      <c r="I80" s="4"/>
      <c r="J80" s="4"/>
      <c r="K80" s="4"/>
      <c r="L80" s="4"/>
    </row>
    <row r="81" spans="3:12" s="2" customFormat="1">
      <c r="C81" s="4"/>
      <c r="D81" s="4"/>
      <c r="E81" s="4"/>
      <c r="F81" s="4"/>
      <c r="G81" s="4"/>
      <c r="H81" s="4"/>
      <c r="I81" s="4"/>
      <c r="J81" s="4"/>
      <c r="K81" s="4"/>
      <c r="L81" s="4"/>
    </row>
    <row r="82" spans="3:12" s="2" customFormat="1">
      <c r="C82" s="4"/>
      <c r="D82" s="4"/>
      <c r="E82" s="4"/>
      <c r="F82" s="4"/>
      <c r="G82" s="4"/>
      <c r="H82" s="4"/>
      <c r="I82" s="4"/>
      <c r="J82" s="4"/>
      <c r="K82" s="4"/>
      <c r="L82" s="4"/>
    </row>
    <row r="83" spans="3:12" s="2" customFormat="1">
      <c r="C83" s="4"/>
      <c r="D83" s="4"/>
      <c r="E83" s="4"/>
      <c r="F83" s="4"/>
      <c r="G83" s="4"/>
      <c r="H83" s="4"/>
      <c r="I83" s="4"/>
      <c r="J83" s="4"/>
      <c r="K83" s="4"/>
      <c r="L83" s="4"/>
    </row>
    <row r="84" spans="3:12" s="2" customFormat="1">
      <c r="C84" s="4"/>
      <c r="D84" s="4"/>
      <c r="E84" s="4"/>
      <c r="F84" s="4"/>
      <c r="G84" s="4"/>
      <c r="H84" s="4"/>
      <c r="I84" s="4"/>
      <c r="J84" s="4"/>
      <c r="K84" s="4"/>
      <c r="L84" s="4"/>
    </row>
    <row r="85" spans="3:12" s="2" customFormat="1">
      <c r="C85" s="4"/>
      <c r="D85" s="4"/>
      <c r="E85" s="4"/>
      <c r="F85" s="4"/>
      <c r="G85" s="4"/>
      <c r="H85" s="4"/>
      <c r="I85" s="4"/>
      <c r="J85" s="4"/>
      <c r="K85" s="4"/>
      <c r="L85" s="4"/>
    </row>
    <row r="86" spans="3:12" s="2" customFormat="1">
      <c r="C86" s="4"/>
      <c r="D86" s="4"/>
      <c r="E86" s="4"/>
      <c r="F86" s="4"/>
      <c r="G86" s="4"/>
      <c r="H86" s="4"/>
      <c r="I86" s="4"/>
      <c r="J86" s="4"/>
      <c r="K86" s="4"/>
      <c r="L86" s="4"/>
    </row>
    <row r="87" spans="3:12" s="2" customFormat="1">
      <c r="C87" s="4"/>
      <c r="D87" s="4"/>
      <c r="E87" s="4"/>
      <c r="F87" s="4"/>
      <c r="G87" s="4"/>
      <c r="H87" s="4"/>
      <c r="I87" s="4"/>
      <c r="J87" s="4"/>
      <c r="K87" s="4"/>
      <c r="L87" s="4"/>
    </row>
    <row r="88" spans="3:12" s="2" customFormat="1">
      <c r="C88" s="4"/>
      <c r="D88" s="4"/>
      <c r="E88" s="4"/>
      <c r="F88" s="4"/>
      <c r="G88" s="4"/>
      <c r="H88" s="4"/>
      <c r="I88" s="4"/>
      <c r="J88" s="4"/>
      <c r="K88" s="4"/>
      <c r="L88" s="4"/>
    </row>
    <row r="89" spans="3:12" s="2" customFormat="1">
      <c r="C89" s="4"/>
      <c r="D89" s="4"/>
      <c r="E89" s="4"/>
      <c r="F89" s="4"/>
      <c r="G89" s="4"/>
      <c r="H89" s="4"/>
      <c r="I89" s="4"/>
      <c r="J89" s="4"/>
      <c r="K89" s="4"/>
      <c r="L89" s="4"/>
    </row>
    <row r="90" spans="3:12" s="2" customFormat="1">
      <c r="C90" s="4"/>
      <c r="D90" s="4"/>
      <c r="E90" s="4"/>
      <c r="F90" s="4"/>
      <c r="G90" s="4"/>
      <c r="H90" s="4"/>
      <c r="I90" s="4"/>
      <c r="J90" s="4"/>
      <c r="K90" s="4"/>
      <c r="L90" s="4"/>
    </row>
    <row r="91" spans="3:12" s="2" customFormat="1">
      <c r="C91" s="4"/>
      <c r="D91" s="4"/>
      <c r="E91" s="4"/>
      <c r="F91" s="4"/>
      <c r="G91" s="4"/>
      <c r="H91" s="4"/>
      <c r="I91" s="4"/>
      <c r="J91" s="4"/>
      <c r="K91" s="4"/>
      <c r="L91" s="4"/>
    </row>
    <row r="92" spans="3:12" s="2" customFormat="1">
      <c r="C92" s="4"/>
      <c r="D92" s="4"/>
      <c r="E92" s="4"/>
      <c r="F92" s="4"/>
      <c r="G92" s="4"/>
      <c r="H92" s="4"/>
      <c r="I92" s="4"/>
      <c r="J92" s="4"/>
      <c r="K92" s="4"/>
      <c r="L92" s="4"/>
    </row>
    <row r="93" spans="3:12" s="2" customFormat="1">
      <c r="C93" s="4"/>
      <c r="D93" s="4"/>
      <c r="E93" s="4"/>
      <c r="F93" s="4"/>
      <c r="G93" s="4"/>
      <c r="H93" s="4"/>
      <c r="I93" s="4"/>
      <c r="J93" s="4"/>
      <c r="K93" s="4"/>
      <c r="L93" s="4"/>
    </row>
    <row r="94" spans="3:12" s="2" customFormat="1">
      <c r="C94" s="4"/>
      <c r="D94" s="4"/>
      <c r="E94" s="4"/>
      <c r="F94" s="4"/>
      <c r="G94" s="4"/>
      <c r="H94" s="4"/>
      <c r="I94" s="4"/>
      <c r="J94" s="4"/>
      <c r="K94" s="4"/>
      <c r="L94" s="4"/>
    </row>
    <row r="95" spans="3:12" s="2" customFormat="1">
      <c r="C95" s="4"/>
      <c r="D95" s="4"/>
      <c r="E95" s="4"/>
      <c r="F95" s="4"/>
      <c r="G95" s="4"/>
      <c r="H95" s="4"/>
      <c r="I95" s="4"/>
      <c r="J95" s="4"/>
      <c r="K95" s="4"/>
      <c r="L95" s="4"/>
    </row>
    <row r="96" spans="3:12" s="2" customFormat="1">
      <c r="C96" s="4"/>
      <c r="D96" s="4"/>
      <c r="E96" s="4"/>
      <c r="F96" s="4"/>
      <c r="G96" s="4"/>
      <c r="H96" s="4"/>
      <c r="I96" s="4"/>
      <c r="J96" s="4"/>
      <c r="K96" s="4"/>
      <c r="L96" s="4"/>
    </row>
    <row r="97" spans="3:12" s="2" customFormat="1">
      <c r="C97" s="4"/>
      <c r="D97" s="4"/>
      <c r="E97" s="4"/>
      <c r="F97" s="4"/>
      <c r="G97" s="4"/>
      <c r="H97" s="4"/>
      <c r="I97" s="4"/>
      <c r="J97" s="4"/>
      <c r="K97" s="4"/>
      <c r="L97" s="4"/>
    </row>
    <row r="98" spans="3:12" s="2" customFormat="1">
      <c r="C98" s="4"/>
      <c r="D98" s="4"/>
      <c r="E98" s="4"/>
      <c r="F98" s="4"/>
      <c r="G98" s="4"/>
      <c r="H98" s="4"/>
      <c r="I98" s="4"/>
      <c r="J98" s="4"/>
      <c r="K98" s="4"/>
      <c r="L98" s="4"/>
    </row>
    <row r="99" spans="3:12" s="2" customFormat="1">
      <c r="C99" s="4"/>
      <c r="D99" s="4"/>
      <c r="E99" s="4"/>
      <c r="F99" s="4"/>
      <c r="G99" s="4"/>
      <c r="H99" s="4"/>
      <c r="I99" s="4"/>
      <c r="J99" s="4"/>
      <c r="K99" s="4"/>
      <c r="L99" s="4"/>
    </row>
    <row r="100" spans="3:12" s="2" customFormat="1">
      <c r="C100" s="4"/>
      <c r="D100" s="4"/>
      <c r="E100" s="4"/>
      <c r="F100" s="4"/>
      <c r="G100" s="4"/>
      <c r="H100" s="4"/>
      <c r="I100" s="4"/>
      <c r="J100" s="4"/>
      <c r="K100" s="4"/>
      <c r="L100" s="4"/>
    </row>
    <row r="101" spans="3:12" s="2" customFormat="1">
      <c r="C101" s="4"/>
      <c r="D101" s="4"/>
      <c r="E101" s="4"/>
      <c r="F101" s="4"/>
      <c r="G101" s="4"/>
      <c r="H101" s="4"/>
      <c r="I101" s="4"/>
      <c r="J101" s="4"/>
      <c r="K101" s="4"/>
      <c r="L101" s="4"/>
    </row>
    <row r="102" spans="3:12" s="2" customFormat="1">
      <c r="C102" s="4"/>
      <c r="D102" s="4"/>
      <c r="E102" s="4"/>
      <c r="F102" s="4"/>
      <c r="G102" s="4"/>
      <c r="H102" s="4"/>
      <c r="I102" s="4"/>
      <c r="J102" s="4"/>
      <c r="K102" s="4"/>
      <c r="L102" s="4"/>
    </row>
    <row r="103" spans="3:12" s="2" customFormat="1">
      <c r="C103" s="4"/>
      <c r="D103" s="4"/>
      <c r="E103" s="4"/>
      <c r="F103" s="4"/>
      <c r="G103" s="4"/>
      <c r="H103" s="4"/>
      <c r="I103" s="4"/>
      <c r="J103" s="4"/>
      <c r="K103" s="4"/>
      <c r="L103" s="4"/>
    </row>
    <row r="104" spans="3:12" s="2" customFormat="1">
      <c r="C104" s="4"/>
      <c r="D104" s="4"/>
      <c r="E104" s="4"/>
      <c r="F104" s="4"/>
      <c r="G104" s="4"/>
      <c r="H104" s="4"/>
      <c r="I104" s="4"/>
      <c r="J104" s="4"/>
      <c r="K104" s="4"/>
      <c r="L104" s="4"/>
    </row>
    <row r="105" spans="3:12" s="2" customFormat="1">
      <c r="C105" s="4"/>
      <c r="D105" s="4"/>
      <c r="E105" s="4"/>
      <c r="F105" s="4"/>
      <c r="G105" s="4"/>
      <c r="H105" s="4"/>
      <c r="I105" s="4"/>
      <c r="J105" s="4"/>
      <c r="K105" s="4"/>
      <c r="L105" s="4"/>
    </row>
    <row r="106" spans="3:12" s="2" customFormat="1">
      <c r="C106" s="4"/>
      <c r="D106" s="4"/>
      <c r="E106" s="4"/>
      <c r="F106" s="4"/>
      <c r="G106" s="4"/>
      <c r="H106" s="4"/>
      <c r="I106" s="4"/>
      <c r="J106" s="4"/>
      <c r="K106" s="4"/>
      <c r="L106" s="4"/>
    </row>
    <row r="107" spans="3:12" s="2" customFormat="1">
      <c r="C107" s="4"/>
      <c r="D107" s="4"/>
      <c r="E107" s="4"/>
      <c r="F107" s="4"/>
      <c r="G107" s="4"/>
      <c r="H107" s="4"/>
      <c r="I107" s="4"/>
      <c r="J107" s="4"/>
      <c r="K107" s="4"/>
      <c r="L107" s="4"/>
    </row>
    <row r="108" spans="3:12" s="2" customFormat="1">
      <c r="C108" s="4"/>
      <c r="D108" s="4"/>
      <c r="E108" s="4"/>
      <c r="F108" s="4"/>
      <c r="G108" s="4"/>
      <c r="H108" s="4"/>
      <c r="I108" s="4"/>
      <c r="J108" s="4"/>
      <c r="K108" s="4"/>
      <c r="L108" s="4"/>
    </row>
    <row r="109" spans="3:12" s="2" customFormat="1">
      <c r="C109" s="4"/>
      <c r="D109" s="4"/>
      <c r="E109" s="4"/>
      <c r="F109" s="4"/>
      <c r="G109" s="4"/>
      <c r="H109" s="4"/>
      <c r="I109" s="4"/>
      <c r="J109" s="4"/>
      <c r="K109" s="4"/>
      <c r="L109" s="4"/>
    </row>
    <row r="110" spans="3:12" s="2" customFormat="1">
      <c r="C110" s="4"/>
      <c r="D110" s="4"/>
      <c r="E110" s="4"/>
      <c r="F110" s="4"/>
      <c r="G110" s="4"/>
      <c r="H110" s="4"/>
      <c r="I110" s="4"/>
      <c r="J110" s="4"/>
      <c r="K110" s="4"/>
      <c r="L110" s="4"/>
    </row>
    <row r="111" spans="3:12" s="2" customFormat="1">
      <c r="C111" s="4"/>
      <c r="D111" s="4"/>
      <c r="E111" s="4"/>
      <c r="F111" s="4"/>
      <c r="G111" s="4"/>
      <c r="H111" s="4"/>
      <c r="I111" s="4"/>
      <c r="J111" s="4"/>
      <c r="K111" s="4"/>
      <c r="L111" s="4"/>
    </row>
    <row r="112" spans="3:12" s="2" customFormat="1">
      <c r="C112" s="4"/>
      <c r="D112" s="4"/>
      <c r="E112" s="4"/>
      <c r="F112" s="4"/>
      <c r="G112" s="4"/>
      <c r="H112" s="4"/>
      <c r="I112" s="4"/>
      <c r="J112" s="4"/>
      <c r="K112" s="4"/>
      <c r="L112" s="4"/>
    </row>
    <row r="113" spans="3:12" s="2" customFormat="1">
      <c r="C113" s="4"/>
      <c r="D113" s="4"/>
      <c r="E113" s="4"/>
      <c r="F113" s="4"/>
      <c r="G113" s="4"/>
      <c r="H113" s="4"/>
      <c r="I113" s="4"/>
      <c r="J113" s="4"/>
      <c r="K113" s="4"/>
      <c r="L113" s="4"/>
    </row>
    <row r="114" spans="3:12" s="2" customFormat="1">
      <c r="C114" s="4"/>
      <c r="D114" s="4"/>
      <c r="E114" s="4"/>
      <c r="F114" s="4"/>
      <c r="G114" s="4"/>
      <c r="H114" s="4"/>
      <c r="I114" s="4"/>
      <c r="J114" s="4"/>
      <c r="K114" s="4"/>
      <c r="L114" s="4"/>
    </row>
    <row r="115" spans="3:12" s="2" customFormat="1">
      <c r="C115" s="4"/>
      <c r="D115" s="4"/>
      <c r="E115" s="4"/>
      <c r="F115" s="4"/>
      <c r="G115" s="4"/>
      <c r="H115" s="4"/>
      <c r="I115" s="4"/>
      <c r="J115" s="4"/>
      <c r="K115" s="4"/>
      <c r="L115" s="4"/>
    </row>
    <row r="116" spans="3:12" s="2" customFormat="1">
      <c r="C116" s="4"/>
      <c r="D116" s="4"/>
      <c r="E116" s="4"/>
      <c r="F116" s="4"/>
      <c r="G116" s="4"/>
      <c r="H116" s="4"/>
      <c r="I116" s="4"/>
      <c r="J116" s="4"/>
      <c r="K116" s="4"/>
      <c r="L116" s="4"/>
    </row>
    <row r="117" spans="3:12" s="2" customFormat="1">
      <c r="C117" s="4"/>
      <c r="D117" s="4"/>
      <c r="E117" s="4"/>
      <c r="F117" s="4"/>
      <c r="G117" s="4"/>
      <c r="H117" s="4"/>
      <c r="I117" s="4"/>
      <c r="J117" s="4"/>
      <c r="K117" s="4"/>
      <c r="L117" s="4"/>
    </row>
    <row r="118" spans="3:12" s="2" customFormat="1">
      <c r="C118" s="4"/>
      <c r="D118" s="4"/>
      <c r="E118" s="4"/>
      <c r="F118" s="4"/>
      <c r="G118" s="4"/>
      <c r="H118" s="4"/>
      <c r="I118" s="4"/>
      <c r="J118" s="4"/>
      <c r="K118" s="4"/>
      <c r="L118" s="4"/>
    </row>
    <row r="119" spans="3:12" s="2" customFormat="1">
      <c r="C119" s="4"/>
      <c r="D119" s="4"/>
      <c r="E119" s="4"/>
      <c r="F119" s="4"/>
      <c r="G119" s="4"/>
      <c r="H119" s="4"/>
      <c r="I119" s="4"/>
      <c r="J119" s="4"/>
      <c r="K119" s="4"/>
      <c r="L119" s="4"/>
    </row>
    <row r="120" spans="3:12" s="2" customFormat="1">
      <c r="C120" s="4"/>
      <c r="D120" s="4"/>
      <c r="E120" s="4"/>
      <c r="F120" s="4"/>
      <c r="G120" s="4"/>
      <c r="H120" s="4"/>
      <c r="I120" s="4"/>
      <c r="J120" s="4"/>
      <c r="K120" s="4"/>
      <c r="L120" s="4"/>
    </row>
    <row r="121" spans="3:12" s="2" customFormat="1">
      <c r="C121" s="4"/>
      <c r="D121" s="4"/>
      <c r="E121" s="4"/>
      <c r="F121" s="4"/>
      <c r="G121" s="4"/>
      <c r="H121" s="4"/>
      <c r="I121" s="4"/>
      <c r="J121" s="4"/>
      <c r="K121" s="4"/>
      <c r="L121" s="4"/>
    </row>
    <row r="122" spans="3:12" s="2" customFormat="1">
      <c r="C122" s="4"/>
      <c r="D122" s="4"/>
      <c r="E122" s="4"/>
      <c r="F122" s="4"/>
      <c r="G122" s="4"/>
      <c r="H122" s="4"/>
      <c r="I122" s="4"/>
      <c r="J122" s="4"/>
      <c r="K122" s="4"/>
      <c r="L122" s="4"/>
    </row>
    <row r="123" spans="3:12" s="2" customFormat="1">
      <c r="C123" s="4"/>
      <c r="D123" s="4"/>
      <c r="E123" s="4"/>
      <c r="F123" s="4"/>
      <c r="G123" s="4"/>
      <c r="H123" s="4"/>
      <c r="I123" s="4"/>
      <c r="J123" s="4"/>
      <c r="K123" s="4"/>
      <c r="L123" s="4"/>
    </row>
    <row r="124" spans="3:12" s="2" customFormat="1">
      <c r="C124" s="4"/>
      <c r="D124" s="4"/>
      <c r="E124" s="4"/>
      <c r="F124" s="4"/>
      <c r="G124" s="4"/>
      <c r="H124" s="4"/>
      <c r="I124" s="4"/>
      <c r="J124" s="4"/>
      <c r="K124" s="4"/>
      <c r="L124" s="4"/>
    </row>
    <row r="125" spans="3:12" s="2" customFormat="1">
      <c r="C125" s="4"/>
      <c r="D125" s="4"/>
      <c r="E125" s="4"/>
      <c r="F125" s="4"/>
      <c r="G125" s="4"/>
      <c r="H125" s="4"/>
      <c r="I125" s="4"/>
      <c r="J125" s="4"/>
      <c r="K125" s="4"/>
      <c r="L125" s="4"/>
    </row>
    <row r="126" spans="3:12" s="2" customFormat="1">
      <c r="C126" s="4"/>
      <c r="D126" s="4"/>
      <c r="E126" s="4"/>
      <c r="F126" s="4"/>
      <c r="G126" s="4"/>
      <c r="H126" s="4"/>
      <c r="I126" s="4"/>
      <c r="J126" s="4"/>
      <c r="K126" s="4"/>
      <c r="L126" s="4"/>
    </row>
    <row r="127" spans="3:12" s="2" customFormat="1">
      <c r="C127" s="4"/>
      <c r="D127" s="4"/>
      <c r="E127" s="4"/>
      <c r="F127" s="4"/>
      <c r="G127" s="4"/>
      <c r="H127" s="4"/>
      <c r="I127" s="4"/>
      <c r="J127" s="4"/>
      <c r="K127" s="4"/>
      <c r="L127" s="4"/>
    </row>
    <row r="128" spans="3:12" s="2" customFormat="1">
      <c r="C128" s="4"/>
      <c r="D128" s="4"/>
      <c r="E128" s="4"/>
      <c r="F128" s="4"/>
      <c r="G128" s="4"/>
      <c r="H128" s="4"/>
      <c r="I128" s="4"/>
      <c r="J128" s="4"/>
      <c r="K128" s="4"/>
      <c r="L128" s="4"/>
    </row>
    <row r="129" spans="3:12" s="2" customFormat="1">
      <c r="C129" s="4"/>
      <c r="D129" s="4"/>
      <c r="E129" s="4"/>
      <c r="F129" s="4"/>
      <c r="G129" s="4"/>
      <c r="H129" s="4"/>
      <c r="I129" s="4"/>
      <c r="J129" s="4"/>
      <c r="K129" s="4"/>
      <c r="L129" s="4"/>
    </row>
    <row r="130" spans="3:12" s="2" customFormat="1">
      <c r="C130" s="4"/>
      <c r="D130" s="4"/>
      <c r="E130" s="4"/>
      <c r="F130" s="4"/>
      <c r="G130" s="4"/>
      <c r="H130" s="4"/>
      <c r="I130" s="4"/>
      <c r="J130" s="4"/>
      <c r="K130" s="4"/>
      <c r="L130" s="4"/>
    </row>
    <row r="131" spans="3:12" s="2" customFormat="1">
      <c r="C131" s="4"/>
      <c r="D131" s="4"/>
      <c r="E131" s="4"/>
      <c r="F131" s="4"/>
      <c r="G131" s="4"/>
      <c r="H131" s="4"/>
      <c r="I131" s="4"/>
      <c r="J131" s="4"/>
      <c r="K131" s="4"/>
      <c r="L131" s="4"/>
    </row>
    <row r="132" spans="3:12" s="2" customFormat="1">
      <c r="C132" s="4"/>
      <c r="D132" s="4"/>
      <c r="E132" s="4"/>
      <c r="F132" s="4"/>
      <c r="G132" s="4"/>
      <c r="H132" s="4"/>
      <c r="I132" s="4"/>
      <c r="J132" s="4"/>
      <c r="K132" s="4"/>
      <c r="L132" s="4"/>
    </row>
    <row r="133" spans="3:12" s="2" customFormat="1">
      <c r="C133" s="4"/>
      <c r="D133" s="4"/>
      <c r="E133" s="4"/>
      <c r="F133" s="4"/>
      <c r="G133" s="4"/>
      <c r="H133" s="4"/>
      <c r="I133" s="4"/>
      <c r="J133" s="4"/>
      <c r="K133" s="4"/>
      <c r="L133" s="4"/>
    </row>
    <row r="134" spans="3:12" s="2" customFormat="1">
      <c r="C134" s="4"/>
      <c r="D134" s="4"/>
      <c r="E134" s="4"/>
      <c r="F134" s="4"/>
      <c r="G134" s="4"/>
      <c r="H134" s="4"/>
      <c r="I134" s="4"/>
      <c r="J134" s="4"/>
      <c r="K134" s="4"/>
      <c r="L134" s="4"/>
    </row>
    <row r="135" spans="3:12" s="2" customFormat="1">
      <c r="C135" s="4"/>
      <c r="D135" s="4"/>
      <c r="E135" s="4"/>
      <c r="F135" s="4"/>
      <c r="G135" s="4"/>
      <c r="H135" s="4"/>
      <c r="I135" s="4"/>
      <c r="J135" s="4"/>
      <c r="K135" s="4"/>
      <c r="L135" s="4"/>
    </row>
    <row r="136" spans="3:12" s="2" customFormat="1">
      <c r="C136" s="4"/>
      <c r="D136" s="4"/>
      <c r="E136" s="4"/>
      <c r="F136" s="4"/>
      <c r="G136" s="4"/>
      <c r="H136" s="4"/>
      <c r="I136" s="4"/>
      <c r="J136" s="4"/>
      <c r="K136" s="4"/>
      <c r="L136" s="4"/>
    </row>
    <row r="137" spans="3:12" s="2" customFormat="1">
      <c r="C137" s="4"/>
      <c r="D137" s="4"/>
      <c r="E137" s="4"/>
      <c r="F137" s="4"/>
      <c r="G137" s="4"/>
      <c r="H137" s="4"/>
      <c r="I137" s="4"/>
      <c r="J137" s="4"/>
      <c r="K137" s="4"/>
      <c r="L137" s="4"/>
    </row>
    <row r="138" spans="3:12" s="2" customFormat="1">
      <c r="C138" s="4"/>
      <c r="D138" s="4"/>
      <c r="E138" s="4"/>
      <c r="F138" s="4"/>
      <c r="G138" s="4"/>
      <c r="H138" s="4"/>
      <c r="I138" s="4"/>
      <c r="J138" s="4"/>
      <c r="K138" s="4"/>
      <c r="L138" s="4"/>
    </row>
    <row r="139" spans="3:12" s="2" customFormat="1">
      <c r="C139" s="4"/>
      <c r="D139" s="4"/>
      <c r="E139" s="4"/>
      <c r="F139" s="4"/>
      <c r="G139" s="4"/>
      <c r="H139" s="4"/>
      <c r="I139" s="4"/>
      <c r="J139" s="4"/>
      <c r="K139" s="4"/>
      <c r="L139" s="4"/>
    </row>
    <row r="140" spans="3:12" s="2" customFormat="1">
      <c r="C140" s="4"/>
      <c r="D140" s="4"/>
      <c r="E140" s="4"/>
      <c r="F140" s="4"/>
      <c r="G140" s="4"/>
      <c r="H140" s="4"/>
      <c r="I140" s="4"/>
      <c r="J140" s="4"/>
      <c r="K140" s="4"/>
      <c r="L140" s="4"/>
    </row>
    <row r="141" spans="3:12" s="2" customFormat="1">
      <c r="C141" s="4"/>
      <c r="D141" s="4"/>
      <c r="E141" s="4"/>
      <c r="F141" s="4"/>
      <c r="G141" s="4"/>
      <c r="H141" s="4"/>
      <c r="I141" s="4"/>
      <c r="J141" s="4"/>
      <c r="K141" s="4"/>
      <c r="L141" s="4"/>
    </row>
    <row r="142" spans="3:12" s="2" customFormat="1">
      <c r="C142" s="4"/>
      <c r="D142" s="4"/>
      <c r="E142" s="4"/>
      <c r="F142" s="4"/>
      <c r="G142" s="4"/>
      <c r="H142" s="4"/>
      <c r="I142" s="4"/>
      <c r="J142" s="4"/>
      <c r="K142" s="4"/>
      <c r="L142" s="4"/>
    </row>
    <row r="143" spans="3:12" s="2" customFormat="1">
      <c r="C143" s="4"/>
      <c r="D143" s="4"/>
      <c r="E143" s="4"/>
      <c r="F143" s="4"/>
      <c r="G143" s="4"/>
      <c r="H143" s="4"/>
      <c r="I143" s="4"/>
      <c r="J143" s="4"/>
      <c r="K143" s="4"/>
      <c r="L143" s="4"/>
    </row>
    <row r="144" spans="3:12" s="2" customFormat="1">
      <c r="C144" s="4"/>
      <c r="D144" s="4"/>
      <c r="E144" s="4"/>
      <c r="F144" s="4"/>
      <c r="G144" s="4"/>
      <c r="H144" s="4"/>
      <c r="I144" s="4"/>
      <c r="J144" s="4"/>
      <c r="K144" s="4"/>
      <c r="L144" s="4"/>
    </row>
    <row r="145" spans="3:12" s="2" customFormat="1">
      <c r="C145" s="4"/>
      <c r="D145" s="4"/>
      <c r="E145" s="4"/>
      <c r="F145" s="4"/>
      <c r="G145" s="4"/>
      <c r="H145" s="4"/>
      <c r="I145" s="4"/>
      <c r="J145" s="4"/>
      <c r="K145" s="4"/>
      <c r="L145" s="4"/>
    </row>
    <row r="146" spans="3:12" s="2" customFormat="1">
      <c r="C146" s="4"/>
      <c r="D146" s="4"/>
      <c r="E146" s="4"/>
      <c r="F146" s="4"/>
      <c r="G146" s="4"/>
      <c r="H146" s="4"/>
      <c r="I146" s="4"/>
      <c r="J146" s="4"/>
      <c r="K146" s="4"/>
      <c r="L146" s="4"/>
    </row>
    <row r="147" spans="3:12" s="2" customFormat="1">
      <c r="C147" s="4"/>
      <c r="D147" s="4"/>
      <c r="E147" s="4"/>
      <c r="F147" s="4"/>
      <c r="G147" s="4"/>
      <c r="H147" s="4"/>
      <c r="I147" s="4"/>
      <c r="J147" s="4"/>
      <c r="K147" s="4"/>
      <c r="L147" s="4"/>
    </row>
    <row r="148" spans="3:12" s="2" customFormat="1">
      <c r="C148" s="4"/>
      <c r="D148" s="4"/>
      <c r="E148" s="4"/>
      <c r="F148" s="4"/>
      <c r="G148" s="4"/>
      <c r="H148" s="4"/>
      <c r="I148" s="4"/>
      <c r="J148" s="4"/>
      <c r="K148" s="4"/>
      <c r="L148" s="4"/>
    </row>
    <row r="149" spans="3:12" s="2" customFormat="1">
      <c r="C149" s="4"/>
      <c r="D149" s="4"/>
      <c r="E149" s="4"/>
      <c r="F149" s="4"/>
      <c r="G149" s="4"/>
      <c r="H149" s="4"/>
      <c r="I149" s="4"/>
      <c r="J149" s="4"/>
      <c r="K149" s="4"/>
      <c r="L149" s="4"/>
    </row>
    <row r="150" spans="3:12" s="2" customFormat="1">
      <c r="C150" s="4"/>
      <c r="D150" s="4"/>
      <c r="E150" s="4"/>
      <c r="F150" s="4"/>
      <c r="G150" s="4"/>
      <c r="H150" s="4"/>
      <c r="I150" s="4"/>
      <c r="J150" s="4"/>
      <c r="K150" s="4"/>
      <c r="L150" s="4"/>
    </row>
    <row r="151" spans="3:12" s="2" customFormat="1">
      <c r="C151" s="4"/>
      <c r="D151" s="4"/>
      <c r="E151" s="4"/>
      <c r="F151" s="4"/>
      <c r="G151" s="4"/>
      <c r="H151" s="4"/>
      <c r="I151" s="4"/>
      <c r="J151" s="4"/>
      <c r="K151" s="4"/>
      <c r="L151" s="4"/>
    </row>
    <row r="152" spans="3:12" s="2" customFormat="1">
      <c r="C152" s="4"/>
      <c r="D152" s="4"/>
      <c r="E152" s="4"/>
      <c r="F152" s="4"/>
      <c r="G152" s="4"/>
      <c r="H152" s="4"/>
      <c r="I152" s="4"/>
      <c r="J152" s="4"/>
      <c r="K152" s="4"/>
      <c r="L152" s="4"/>
    </row>
    <row r="153" spans="3:12" s="2" customFormat="1">
      <c r="C153" s="4"/>
      <c r="D153" s="4"/>
      <c r="E153" s="4"/>
      <c r="F153" s="4"/>
      <c r="G153" s="4"/>
      <c r="H153" s="4"/>
      <c r="I153" s="4"/>
      <c r="J153" s="4"/>
      <c r="K153" s="4"/>
      <c r="L153" s="4"/>
    </row>
    <row r="154" spans="3:12" s="2" customFormat="1">
      <c r="C154" s="4"/>
      <c r="D154" s="4"/>
      <c r="E154" s="4"/>
      <c r="F154" s="4"/>
      <c r="G154" s="4"/>
      <c r="H154" s="4"/>
      <c r="I154" s="4"/>
      <c r="J154" s="4"/>
      <c r="K154" s="4"/>
      <c r="L154" s="4"/>
    </row>
    <row r="155" spans="3:12" s="2" customFormat="1">
      <c r="C155" s="4"/>
      <c r="D155" s="4"/>
      <c r="E155" s="4"/>
      <c r="F155" s="4"/>
      <c r="G155" s="4"/>
      <c r="H155" s="4"/>
      <c r="I155" s="4"/>
      <c r="J155" s="4"/>
      <c r="K155" s="4"/>
      <c r="L155" s="4"/>
    </row>
    <row r="156" spans="3:12" s="2" customFormat="1">
      <c r="C156" s="4"/>
      <c r="D156" s="4"/>
      <c r="E156" s="4"/>
      <c r="F156" s="4"/>
      <c r="G156" s="4"/>
      <c r="H156" s="4"/>
      <c r="I156" s="4"/>
      <c r="J156" s="4"/>
      <c r="K156" s="4"/>
      <c r="L156" s="4"/>
    </row>
    <row r="157" spans="3:12" s="2" customFormat="1">
      <c r="C157" s="4"/>
      <c r="D157" s="4"/>
      <c r="E157" s="4"/>
      <c r="F157" s="4"/>
      <c r="G157" s="4"/>
      <c r="H157" s="4"/>
      <c r="I157" s="4"/>
      <c r="J157" s="4"/>
      <c r="K157" s="4"/>
      <c r="L157" s="4"/>
    </row>
    <row r="158" spans="3:12" s="2" customFormat="1">
      <c r="C158" s="4"/>
      <c r="D158" s="4"/>
      <c r="E158" s="4"/>
      <c r="F158" s="4"/>
      <c r="G158" s="4"/>
      <c r="H158" s="4"/>
      <c r="I158" s="4"/>
      <c r="J158" s="4"/>
      <c r="K158" s="4"/>
      <c r="L158" s="4"/>
    </row>
    <row r="159" spans="3:12" s="2" customFormat="1">
      <c r="C159" s="4"/>
      <c r="D159" s="4"/>
      <c r="E159" s="4"/>
      <c r="F159" s="4"/>
      <c r="G159" s="4"/>
      <c r="H159" s="4"/>
      <c r="I159" s="4"/>
      <c r="J159" s="4"/>
      <c r="K159" s="4"/>
      <c r="L159" s="4"/>
    </row>
    <row r="160" spans="3:12" s="2" customFormat="1">
      <c r="C160" s="4"/>
      <c r="D160" s="4"/>
      <c r="E160" s="4"/>
      <c r="F160" s="4"/>
      <c r="G160" s="4"/>
      <c r="H160" s="4"/>
      <c r="I160" s="4"/>
      <c r="J160" s="4"/>
      <c r="K160" s="4"/>
      <c r="L160" s="4"/>
    </row>
    <row r="161" spans="3:12" s="2" customFormat="1">
      <c r="C161" s="4"/>
      <c r="D161" s="4"/>
      <c r="E161" s="4"/>
      <c r="F161" s="4"/>
      <c r="G161" s="4"/>
      <c r="H161" s="4"/>
      <c r="I161" s="4"/>
      <c r="J161" s="4"/>
      <c r="K161" s="4"/>
      <c r="L161" s="4"/>
    </row>
    <row r="162" spans="3:12" s="2" customFormat="1">
      <c r="C162" s="4"/>
      <c r="D162" s="4"/>
      <c r="E162" s="4"/>
      <c r="F162" s="4"/>
      <c r="G162" s="4"/>
      <c r="H162" s="4"/>
      <c r="I162" s="4"/>
      <c r="J162" s="4"/>
      <c r="K162" s="4"/>
      <c r="L162" s="4"/>
    </row>
    <row r="163" spans="3:12" s="2" customFormat="1">
      <c r="C163" s="4"/>
      <c r="D163" s="4"/>
      <c r="E163" s="4"/>
      <c r="F163" s="4"/>
      <c r="G163" s="4"/>
      <c r="H163" s="4"/>
      <c r="I163" s="4"/>
      <c r="J163" s="4"/>
      <c r="K163" s="4"/>
      <c r="L163" s="4"/>
    </row>
    <row r="164" spans="3:12" s="2" customFormat="1">
      <c r="C164" s="4"/>
      <c r="D164" s="4"/>
      <c r="E164" s="4"/>
      <c r="F164" s="4"/>
      <c r="G164" s="4"/>
      <c r="H164" s="4"/>
      <c r="I164" s="4"/>
      <c r="J164" s="4"/>
      <c r="K164" s="4"/>
      <c r="L164" s="4"/>
    </row>
    <row r="165" spans="3:12" s="2" customFormat="1">
      <c r="C165" s="4"/>
      <c r="D165" s="4"/>
      <c r="E165" s="4"/>
      <c r="F165" s="4"/>
      <c r="G165" s="4"/>
      <c r="H165" s="4"/>
      <c r="I165" s="4"/>
      <c r="J165" s="4"/>
      <c r="K165" s="4"/>
      <c r="L165" s="4"/>
    </row>
    <row r="166" spans="3:12" s="2" customFormat="1">
      <c r="C166" s="4"/>
      <c r="D166" s="4"/>
      <c r="E166" s="4"/>
      <c r="F166" s="4"/>
      <c r="G166" s="4"/>
      <c r="H166" s="4"/>
      <c r="I166" s="4"/>
      <c r="J166" s="4"/>
      <c r="K166" s="4"/>
      <c r="L166" s="4"/>
    </row>
    <row r="167" spans="3:12" s="2" customFormat="1">
      <c r="C167" s="4"/>
      <c r="D167" s="4"/>
      <c r="E167" s="4"/>
      <c r="F167" s="4"/>
      <c r="G167" s="4"/>
      <c r="H167" s="4"/>
      <c r="I167" s="4"/>
      <c r="J167" s="4"/>
      <c r="K167" s="4"/>
      <c r="L167" s="4"/>
    </row>
    <row r="168" spans="3:12" s="2" customFormat="1">
      <c r="C168" s="4"/>
      <c r="D168" s="4"/>
      <c r="E168" s="4"/>
      <c r="F168" s="4"/>
      <c r="G168" s="4"/>
      <c r="H168" s="4"/>
      <c r="I168" s="4"/>
      <c r="J168" s="4"/>
      <c r="K168" s="4"/>
      <c r="L168" s="4"/>
    </row>
    <row r="169" spans="3:12" s="2" customFormat="1">
      <c r="C169" s="4"/>
      <c r="D169" s="4"/>
      <c r="E169" s="4"/>
      <c r="F169" s="4"/>
      <c r="G169" s="4"/>
      <c r="H169" s="4"/>
      <c r="I169" s="4"/>
      <c r="J169" s="4"/>
      <c r="K169" s="4"/>
      <c r="L169" s="4"/>
    </row>
    <row r="170" spans="3:12" s="2" customFormat="1">
      <c r="C170" s="4"/>
      <c r="D170" s="4"/>
      <c r="E170" s="4"/>
      <c r="F170" s="4"/>
      <c r="G170" s="4"/>
      <c r="H170" s="4"/>
      <c r="I170" s="4"/>
      <c r="J170" s="4"/>
      <c r="K170" s="4"/>
      <c r="L170" s="4"/>
    </row>
    <row r="171" spans="3:12" s="2" customFormat="1">
      <c r="C171" s="4"/>
      <c r="D171" s="4"/>
      <c r="E171" s="4"/>
      <c r="F171" s="4"/>
      <c r="G171" s="4"/>
      <c r="H171" s="4"/>
      <c r="I171" s="4"/>
      <c r="J171" s="4"/>
      <c r="K171" s="4"/>
      <c r="L171" s="4"/>
    </row>
    <row r="172" spans="3:12" s="2" customFormat="1">
      <c r="C172" s="4"/>
      <c r="D172" s="4"/>
      <c r="E172" s="4"/>
      <c r="F172" s="4"/>
      <c r="G172" s="4"/>
      <c r="H172" s="4"/>
      <c r="I172" s="4"/>
      <c r="J172" s="4"/>
      <c r="K172" s="4"/>
      <c r="L172" s="4"/>
    </row>
    <row r="173" spans="3:12" s="2" customFormat="1">
      <c r="C173" s="4"/>
      <c r="D173" s="4"/>
      <c r="E173" s="4"/>
      <c r="F173" s="4"/>
      <c r="G173" s="4"/>
      <c r="H173" s="4"/>
      <c r="I173" s="4"/>
      <c r="J173" s="4"/>
      <c r="K173" s="4"/>
      <c r="L173" s="4"/>
    </row>
    <row r="174" spans="3:12" s="2" customFormat="1">
      <c r="C174" s="4"/>
      <c r="D174" s="4"/>
      <c r="E174" s="4"/>
      <c r="F174" s="4"/>
      <c r="G174" s="4"/>
      <c r="H174" s="4"/>
      <c r="I174" s="4"/>
      <c r="J174" s="4"/>
      <c r="K174" s="4"/>
      <c r="L174" s="4"/>
    </row>
    <row r="175" spans="3:12" s="2" customFormat="1">
      <c r="C175" s="4"/>
      <c r="D175" s="4"/>
      <c r="E175" s="4"/>
      <c r="F175" s="4"/>
      <c r="G175" s="4"/>
      <c r="H175" s="4"/>
      <c r="I175" s="4"/>
      <c r="J175" s="4"/>
      <c r="K175" s="4"/>
      <c r="L175" s="4"/>
    </row>
    <row r="176" spans="3:12" s="2" customFormat="1">
      <c r="C176" s="4"/>
      <c r="D176" s="4"/>
      <c r="E176" s="4"/>
      <c r="F176" s="4"/>
      <c r="G176" s="4"/>
      <c r="H176" s="4"/>
      <c r="I176" s="4"/>
      <c r="J176" s="4"/>
      <c r="K176" s="4"/>
      <c r="L176" s="4"/>
    </row>
    <row r="177" spans="3:12" s="2" customFormat="1">
      <c r="C177" s="4"/>
      <c r="D177" s="4"/>
      <c r="E177" s="4"/>
      <c r="F177" s="4"/>
      <c r="G177" s="4"/>
      <c r="H177" s="4"/>
      <c r="I177" s="4"/>
      <c r="J177" s="4"/>
      <c r="K177" s="4"/>
      <c r="L177" s="4"/>
    </row>
  </sheetData>
  <mergeCells count="10">
    <mergeCell ref="C8:E8"/>
    <mergeCell ref="A12:L12"/>
    <mergeCell ref="N13:Q13"/>
    <mergeCell ref="R12:U12"/>
    <mergeCell ref="C2:E2"/>
    <mergeCell ref="C3:E3"/>
    <mergeCell ref="C4:E4"/>
    <mergeCell ref="C5:E5"/>
    <mergeCell ref="C6:E6"/>
    <mergeCell ref="C7:E7"/>
  </mergeCells>
  <pageMargins left="0.7" right="0.7" top="0.75" bottom="0.75" header="0.3" footer="0.3"/>
  <pageSetup scale="77" fitToHeight="0" orientation="landscape" r:id="rId1"/>
  <headerFooter scaleWithDoc="0">
    <oddFooter xml:space="preserve">&amp;R&amp;"Arial,Regular"&amp;7GlobalQMS ID: 461.3, 27 May 2015
</oddFooter>
  </headerFooter>
  <ignoredErrors>
    <ignoredError sqref="T17" evalError="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5A501-4633-43F7-AE9E-44457BA806BE}">
  <sheetPr>
    <tabColor theme="3"/>
    <pageSetUpPr autoPageBreaks="0" fitToPage="1"/>
  </sheetPr>
  <dimension ref="A1:CE253"/>
  <sheetViews>
    <sheetView showZeros="0" zoomScale="95" zoomScaleNormal="95" zoomScalePageLayoutView="120" workbookViewId="0">
      <selection activeCell="B4" sqref="B4"/>
    </sheetView>
  </sheetViews>
  <sheetFormatPr defaultColWidth="8.44140625" defaultRowHeight="13.15"/>
  <cols>
    <col min="1" max="1" width="4.109375" style="30" customWidth="1"/>
    <col min="2" max="2" width="20.33203125" style="30" customWidth="1"/>
    <col min="3" max="3" width="6.77734375" style="106" hidden="1" customWidth="1"/>
    <col min="4" max="4" width="6.44140625" style="106" hidden="1" customWidth="1"/>
    <col min="5" max="5" width="6" style="106" hidden="1" customWidth="1"/>
    <col min="6" max="6" width="8.109375" style="106" hidden="1" customWidth="1"/>
    <col min="7" max="7" width="8.21875" style="106" customWidth="1"/>
    <col min="8" max="8" width="9.88671875" style="257" customWidth="1"/>
    <col min="9" max="78" width="8.44140625" style="70"/>
    <col min="79" max="16384" width="8.44140625" style="30"/>
  </cols>
  <sheetData>
    <row r="1" spans="1:78" s="70" customFormat="1">
      <c r="C1" s="91"/>
      <c r="D1" s="91"/>
      <c r="E1" s="91"/>
      <c r="F1" s="91"/>
      <c r="G1" s="91"/>
      <c r="H1" s="247"/>
    </row>
    <row r="2" spans="1:78" s="70" customFormat="1">
      <c r="C2" s="91"/>
      <c r="D2" s="91"/>
      <c r="E2" s="91"/>
      <c r="F2" s="91"/>
      <c r="G2" s="91"/>
      <c r="H2" s="247"/>
    </row>
    <row r="3" spans="1:78" s="72" customFormat="1">
      <c r="C3" s="92"/>
      <c r="D3" s="92"/>
      <c r="E3" s="92"/>
      <c r="F3" s="92"/>
      <c r="G3" s="92"/>
      <c r="H3" s="248"/>
    </row>
    <row r="4" spans="1:78" s="29" customFormat="1" ht="36.75" customHeight="1">
      <c r="A4" s="27" t="s">
        <v>0</v>
      </c>
      <c r="B4" s="39"/>
      <c r="C4" s="93"/>
      <c r="D4" s="93"/>
      <c r="E4" s="93"/>
      <c r="F4" s="93"/>
      <c r="G4" s="246"/>
      <c r="H4" s="270"/>
      <c r="I4" s="77"/>
      <c r="J4" s="7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row>
    <row r="5" spans="1:78" s="28" customFormat="1" ht="16.5" customHeight="1">
      <c r="A5" s="423"/>
      <c r="B5" s="423"/>
      <c r="C5" s="140" t="s">
        <v>1</v>
      </c>
      <c r="D5" s="95" t="s">
        <v>2</v>
      </c>
      <c r="E5" s="95" t="s">
        <v>3</v>
      </c>
      <c r="F5" s="95" t="s">
        <v>4</v>
      </c>
      <c r="G5" s="117" t="s">
        <v>5</v>
      </c>
      <c r="H5" s="271" t="s">
        <v>5</v>
      </c>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row>
    <row r="6" spans="1:78" s="17" customFormat="1">
      <c r="A6" s="32" t="s">
        <v>6</v>
      </c>
      <c r="B6" s="32"/>
      <c r="C6" s="135"/>
      <c r="D6" s="136"/>
      <c r="E6" s="97"/>
      <c r="F6" s="97"/>
      <c r="G6" s="118"/>
      <c r="H6" s="273"/>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row>
    <row r="7" spans="1:78" s="17" customFormat="1">
      <c r="A7" s="16">
        <v>1.1000000000000001</v>
      </c>
      <c r="B7" s="17" t="s">
        <v>7</v>
      </c>
      <c r="C7" s="245">
        <v>6</v>
      </c>
      <c r="D7" s="156">
        <v>1</v>
      </c>
      <c r="E7" s="155">
        <v>0.3</v>
      </c>
      <c r="F7" s="243">
        <v>4000</v>
      </c>
      <c r="G7" s="251">
        <f>F7*E7*D7*C7</f>
        <v>7200</v>
      </c>
      <c r="H7" s="274">
        <v>9200</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row>
    <row r="8" spans="1:78" s="17" customFormat="1">
      <c r="A8" s="16">
        <v>1.2</v>
      </c>
      <c r="B8" s="17" t="s">
        <v>8</v>
      </c>
      <c r="C8" s="245">
        <v>6</v>
      </c>
      <c r="D8" s="156">
        <v>1</v>
      </c>
      <c r="E8" s="155">
        <v>0.25</v>
      </c>
      <c r="F8" s="243">
        <v>3500</v>
      </c>
      <c r="G8" s="251">
        <f>F8*E8*D8*C8</f>
        <v>5250</v>
      </c>
      <c r="H8" s="272">
        <v>5250</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row>
    <row r="9" spans="1:78" s="17" customFormat="1">
      <c r="A9" s="16">
        <v>1.3</v>
      </c>
      <c r="B9" s="17" t="s">
        <v>9</v>
      </c>
      <c r="C9" s="245">
        <v>6</v>
      </c>
      <c r="D9" s="156">
        <v>1</v>
      </c>
      <c r="E9" s="155">
        <v>0.25</v>
      </c>
      <c r="F9" s="243">
        <v>3500</v>
      </c>
      <c r="G9" s="251">
        <f>F9*E9*D9*C9</f>
        <v>5250</v>
      </c>
      <c r="H9" s="272">
        <v>5250</v>
      </c>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72"/>
    </row>
    <row r="10" spans="1:78" s="17" customFormat="1">
      <c r="A10" s="16">
        <v>1.4</v>
      </c>
      <c r="B10" s="17" t="s">
        <v>10</v>
      </c>
      <c r="C10" s="245">
        <v>6</v>
      </c>
      <c r="D10" s="156">
        <v>2</v>
      </c>
      <c r="E10" s="155">
        <v>1</v>
      </c>
      <c r="F10" s="243">
        <v>3000</v>
      </c>
      <c r="G10" s="251">
        <f>F10*E10*D10*C10</f>
        <v>36000</v>
      </c>
      <c r="H10" s="274">
        <v>34000</v>
      </c>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row>
    <row r="11" spans="1:78" s="17" customFormat="1">
      <c r="A11" s="16"/>
      <c r="C11" s="137"/>
      <c r="D11" s="121"/>
      <c r="E11" s="155"/>
      <c r="F11" s="96"/>
      <c r="G11" s="251"/>
      <c r="H11" s="272"/>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row>
    <row r="12" spans="1:78" s="17" customFormat="1">
      <c r="A12" s="19" t="s">
        <v>11</v>
      </c>
      <c r="B12" s="20"/>
      <c r="C12" s="421"/>
      <c r="D12" s="422"/>
      <c r="E12" s="98"/>
      <c r="F12" s="98"/>
      <c r="G12" s="256">
        <f>SUM(G7:G10)</f>
        <v>53700</v>
      </c>
      <c r="H12" s="275">
        <f>SUM(H7:H11)</f>
        <v>53700</v>
      </c>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row>
    <row r="13" spans="1:78" s="17" customFormat="1">
      <c r="A13" s="36"/>
      <c r="C13" s="133"/>
      <c r="D13" s="99"/>
      <c r="E13" s="96"/>
      <c r="F13" s="96"/>
      <c r="G13" s="104"/>
      <c r="H13" s="2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row>
    <row r="14" spans="1:78" s="17" customFormat="1">
      <c r="A14" s="16"/>
      <c r="B14" s="16"/>
      <c r="C14" s="134"/>
      <c r="D14" s="121"/>
      <c r="E14" s="96"/>
      <c r="F14" s="96"/>
      <c r="G14" s="104"/>
      <c r="H14" s="2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row>
    <row r="15" spans="1:78" s="29" customFormat="1" ht="33.6" customHeight="1">
      <c r="A15" s="32" t="s">
        <v>12</v>
      </c>
      <c r="B15" s="33"/>
      <c r="C15" s="424" t="s">
        <v>13</v>
      </c>
      <c r="D15" s="425"/>
      <c r="E15" s="100" t="s">
        <v>14</v>
      </c>
      <c r="F15" s="100" t="s">
        <v>15</v>
      </c>
      <c r="G15" s="119" t="s">
        <v>5</v>
      </c>
      <c r="H15" s="276"/>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c r="BE15" s="77"/>
      <c r="BF15" s="77"/>
      <c r="BG15" s="77"/>
      <c r="BH15" s="77"/>
      <c r="BI15" s="77"/>
      <c r="BJ15" s="77"/>
      <c r="BK15" s="77"/>
      <c r="BL15" s="77"/>
      <c r="BM15" s="77"/>
      <c r="BN15" s="77"/>
      <c r="BO15" s="77"/>
      <c r="BP15" s="77"/>
      <c r="BQ15" s="77"/>
      <c r="BR15" s="77"/>
      <c r="BS15" s="77"/>
      <c r="BT15" s="77"/>
      <c r="BU15" s="77"/>
      <c r="BV15" s="77"/>
      <c r="BW15" s="77"/>
      <c r="BX15" s="77"/>
      <c r="BY15" s="77"/>
      <c r="BZ15" s="77"/>
    </row>
    <row r="16" spans="1:78" s="17" customFormat="1">
      <c r="A16" s="16">
        <v>2.1</v>
      </c>
      <c r="B16" s="16" t="s">
        <v>16</v>
      </c>
      <c r="C16" s="417" t="s">
        <v>17</v>
      </c>
      <c r="D16" s="418"/>
      <c r="E16" s="243">
        <v>10</v>
      </c>
      <c r="F16" s="243">
        <f>G16/E16</f>
        <v>6500</v>
      </c>
      <c r="G16" s="251">
        <v>65000</v>
      </c>
      <c r="H16" s="274">
        <v>58000</v>
      </c>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row>
    <row r="17" spans="1:83" s="17" customFormat="1">
      <c r="A17" s="16">
        <v>2.2000000000000002</v>
      </c>
      <c r="B17" s="16" t="s">
        <v>18</v>
      </c>
      <c r="C17" s="417" t="s">
        <v>19</v>
      </c>
      <c r="D17" s="418"/>
      <c r="E17" s="243">
        <v>6</v>
      </c>
      <c r="F17" s="243">
        <f t="shared" ref="F17:F21" si="0">G17/E17</f>
        <v>1500</v>
      </c>
      <c r="G17" s="251">
        <v>9000</v>
      </c>
      <c r="H17" s="274">
        <v>15000</v>
      </c>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row>
    <row r="18" spans="1:83" s="17" customFormat="1">
      <c r="A18" s="16">
        <v>2.2999999999999998</v>
      </c>
      <c r="B18" s="16" t="s">
        <v>20</v>
      </c>
      <c r="C18" s="417" t="s">
        <v>21</v>
      </c>
      <c r="D18" s="418"/>
      <c r="E18" s="243">
        <v>5</v>
      </c>
      <c r="F18" s="243">
        <f t="shared" si="0"/>
        <v>5000</v>
      </c>
      <c r="G18" s="251">
        <v>25000</v>
      </c>
      <c r="H18" s="274">
        <v>20000</v>
      </c>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row>
    <row r="19" spans="1:83" s="17" customFormat="1">
      <c r="A19" s="16">
        <v>2.4</v>
      </c>
      <c r="B19" s="16" t="s">
        <v>22</v>
      </c>
      <c r="C19" s="417" t="s">
        <v>23</v>
      </c>
      <c r="D19" s="418"/>
      <c r="E19" s="243">
        <v>2</v>
      </c>
      <c r="F19" s="243">
        <f t="shared" si="0"/>
        <v>2500</v>
      </c>
      <c r="G19" s="251">
        <v>5000</v>
      </c>
      <c r="H19" s="274">
        <v>6000</v>
      </c>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row>
    <row r="20" spans="1:83" s="17" customFormat="1">
      <c r="A20" s="16">
        <v>2.5</v>
      </c>
      <c r="B20" s="16" t="s">
        <v>24</v>
      </c>
      <c r="C20" s="417" t="s">
        <v>25</v>
      </c>
      <c r="D20" s="418"/>
      <c r="E20" s="243">
        <v>1</v>
      </c>
      <c r="F20" s="243">
        <f t="shared" si="0"/>
        <v>5000</v>
      </c>
      <c r="G20" s="251">
        <v>5000</v>
      </c>
      <c r="H20" s="274">
        <v>7000</v>
      </c>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row>
    <row r="21" spans="1:83" s="17" customFormat="1">
      <c r="A21" s="16">
        <v>2.6</v>
      </c>
      <c r="B21" s="16" t="s">
        <v>26</v>
      </c>
      <c r="C21" s="419" t="s">
        <v>25</v>
      </c>
      <c r="D21" s="420"/>
      <c r="E21" s="243">
        <v>1</v>
      </c>
      <c r="F21" s="243">
        <f t="shared" si="0"/>
        <v>2500</v>
      </c>
      <c r="G21" s="251">
        <v>2500</v>
      </c>
      <c r="H21" s="274">
        <v>5500</v>
      </c>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row>
    <row r="22" spans="1:83" s="17" customFormat="1">
      <c r="A22" s="19" t="s">
        <v>27</v>
      </c>
      <c r="B22" s="20"/>
      <c r="C22" s="421"/>
      <c r="D22" s="422"/>
      <c r="E22" s="98"/>
      <c r="F22" s="264"/>
      <c r="G22" s="256">
        <f>SUM(G16:G21)</f>
        <v>111500</v>
      </c>
      <c r="H22" s="277">
        <f>SUM(H16:H21)</f>
        <v>111500</v>
      </c>
      <c r="I22" s="72"/>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row>
    <row r="23" spans="1:83" s="70" customFormat="1">
      <c r="A23" s="40"/>
      <c r="B23" s="40"/>
      <c r="C23" s="139"/>
      <c r="D23" s="107"/>
      <c r="E23" s="105"/>
      <c r="F23" s="265"/>
      <c r="G23" s="254">
        <f>G12+G22</f>
        <v>165200</v>
      </c>
      <c r="H23" s="275">
        <f>H12+H22</f>
        <v>165200</v>
      </c>
      <c r="CA23" s="30"/>
      <c r="CB23" s="30"/>
      <c r="CC23" s="30"/>
      <c r="CD23" s="30"/>
      <c r="CE23" s="30"/>
    </row>
    <row r="24" spans="1:83" s="70" customFormat="1">
      <c r="C24" s="91"/>
      <c r="D24" s="91"/>
      <c r="E24" s="91"/>
      <c r="F24" s="91"/>
      <c r="G24" s="91"/>
      <c r="H24" s="247"/>
    </row>
    <row r="25" spans="1:83" s="70" customFormat="1">
      <c r="C25" s="91"/>
      <c r="D25" s="91"/>
      <c r="E25" s="91"/>
      <c r="F25" s="91"/>
      <c r="G25" s="91"/>
      <c r="H25" s="247"/>
    </row>
    <row r="26" spans="1:83" s="70" customFormat="1">
      <c r="C26" s="91"/>
      <c r="D26" s="91"/>
      <c r="E26" s="91"/>
      <c r="F26" s="91"/>
      <c r="G26" s="91"/>
      <c r="H26" s="247"/>
    </row>
    <row r="27" spans="1:83" s="70" customFormat="1">
      <c r="C27" s="91"/>
      <c r="D27" s="91"/>
      <c r="E27" s="241"/>
      <c r="F27" s="91"/>
      <c r="G27" s="91"/>
      <c r="H27" s="247"/>
    </row>
    <row r="28" spans="1:83" s="70" customFormat="1">
      <c r="C28" s="91"/>
      <c r="D28" s="91"/>
      <c r="E28" s="241"/>
      <c r="F28" s="91"/>
      <c r="G28" s="91"/>
      <c r="H28" s="247"/>
    </row>
    <row r="29" spans="1:83" s="70" customFormat="1">
      <c r="C29" s="91"/>
      <c r="D29" s="91"/>
      <c r="E29" s="241"/>
      <c r="F29" s="91"/>
      <c r="G29" s="91"/>
      <c r="H29" s="247"/>
    </row>
    <row r="30" spans="1:83" s="70" customFormat="1">
      <c r="C30" s="91"/>
      <c r="D30" s="91"/>
      <c r="E30" s="241"/>
      <c r="F30" s="91"/>
      <c r="G30" s="91"/>
      <c r="H30" s="247"/>
    </row>
    <row r="31" spans="1:83" s="70" customFormat="1">
      <c r="C31" s="91"/>
      <c r="D31" s="91"/>
      <c r="E31" s="91"/>
      <c r="F31" s="91"/>
      <c r="G31" s="91"/>
      <c r="H31" s="247"/>
    </row>
    <row r="32" spans="1:83" s="70" customFormat="1">
      <c r="C32" s="91"/>
      <c r="D32" s="91"/>
      <c r="E32" s="91"/>
      <c r="F32" s="91"/>
      <c r="G32" s="91"/>
      <c r="H32" s="247"/>
    </row>
    <row r="33" spans="3:8" s="70" customFormat="1">
      <c r="C33" s="91"/>
      <c r="D33" s="91"/>
      <c r="E33" s="91"/>
      <c r="F33" s="91"/>
      <c r="G33" s="91"/>
      <c r="H33" s="247"/>
    </row>
    <row r="34" spans="3:8" s="70" customFormat="1">
      <c r="C34" s="91"/>
      <c r="D34" s="91"/>
      <c r="E34" s="91"/>
      <c r="F34" s="91"/>
      <c r="G34" s="91"/>
      <c r="H34" s="247"/>
    </row>
    <row r="35" spans="3:8" s="70" customFormat="1">
      <c r="C35" s="91"/>
      <c r="D35" s="91"/>
      <c r="E35" s="91"/>
      <c r="F35" s="91"/>
      <c r="G35" s="91"/>
      <c r="H35" s="247"/>
    </row>
    <row r="36" spans="3:8" s="70" customFormat="1">
      <c r="C36" s="91"/>
      <c r="D36" s="91"/>
      <c r="E36" s="91"/>
      <c r="F36" s="91"/>
      <c r="G36" s="91"/>
      <c r="H36" s="247"/>
    </row>
    <row r="37" spans="3:8" s="70" customFormat="1">
      <c r="C37" s="91"/>
      <c r="D37" s="91"/>
      <c r="E37" s="91"/>
      <c r="F37" s="91"/>
      <c r="G37" s="91"/>
      <c r="H37" s="247"/>
    </row>
    <row r="38" spans="3:8" s="70" customFormat="1">
      <c r="C38" s="91"/>
      <c r="D38" s="91"/>
      <c r="E38" s="91"/>
      <c r="F38" s="91"/>
      <c r="G38" s="91"/>
      <c r="H38" s="247"/>
    </row>
    <row r="39" spans="3:8" s="70" customFormat="1">
      <c r="C39" s="91"/>
      <c r="D39" s="91"/>
      <c r="E39" s="91"/>
      <c r="F39" s="91"/>
      <c r="G39" s="91"/>
      <c r="H39" s="247"/>
    </row>
    <row r="40" spans="3:8" s="70" customFormat="1">
      <c r="C40" s="91"/>
      <c r="D40" s="91"/>
      <c r="E40" s="91"/>
      <c r="F40" s="91"/>
      <c r="G40" s="91"/>
      <c r="H40" s="247"/>
    </row>
    <row r="41" spans="3:8" s="70" customFormat="1">
      <c r="C41" s="91"/>
      <c r="D41" s="91"/>
      <c r="E41" s="91"/>
      <c r="F41" s="91"/>
      <c r="G41" s="91"/>
      <c r="H41" s="247"/>
    </row>
    <row r="42" spans="3:8" s="70" customFormat="1">
      <c r="C42" s="91"/>
      <c r="D42" s="91"/>
      <c r="E42" s="91"/>
      <c r="F42" s="91"/>
      <c r="G42" s="91"/>
      <c r="H42" s="247"/>
    </row>
    <row r="43" spans="3:8" s="70" customFormat="1">
      <c r="C43" s="91"/>
      <c r="D43" s="91"/>
      <c r="E43" s="91"/>
      <c r="F43" s="91"/>
      <c r="G43" s="91"/>
      <c r="H43" s="247"/>
    </row>
    <row r="44" spans="3:8" s="70" customFormat="1">
      <c r="C44" s="91"/>
      <c r="D44" s="91"/>
      <c r="E44" s="91"/>
      <c r="F44" s="91"/>
      <c r="G44" s="91"/>
      <c r="H44" s="247"/>
    </row>
    <row r="45" spans="3:8" s="70" customFormat="1">
      <c r="C45" s="91"/>
      <c r="D45" s="91"/>
      <c r="E45" s="91"/>
      <c r="F45" s="91"/>
      <c r="G45" s="91"/>
      <c r="H45" s="247"/>
    </row>
    <row r="46" spans="3:8" s="70" customFormat="1">
      <c r="C46" s="91"/>
      <c r="D46" s="91"/>
      <c r="E46" s="91"/>
      <c r="F46" s="91"/>
      <c r="G46" s="91"/>
      <c r="H46" s="247"/>
    </row>
    <row r="47" spans="3:8" s="70" customFormat="1">
      <c r="C47" s="91"/>
      <c r="D47" s="91"/>
      <c r="E47" s="91"/>
      <c r="F47" s="91"/>
      <c r="G47" s="91"/>
      <c r="H47" s="247"/>
    </row>
    <row r="48" spans="3:8" s="70" customFormat="1">
      <c r="C48" s="91"/>
      <c r="D48" s="91"/>
      <c r="E48" s="91"/>
      <c r="F48" s="91"/>
      <c r="G48" s="91"/>
      <c r="H48" s="247"/>
    </row>
    <row r="49" spans="3:8" s="70" customFormat="1">
      <c r="C49" s="91"/>
      <c r="D49" s="91"/>
      <c r="E49" s="91"/>
      <c r="F49" s="91"/>
      <c r="G49" s="91"/>
      <c r="H49" s="247"/>
    </row>
    <row r="50" spans="3:8" s="70" customFormat="1">
      <c r="C50" s="91"/>
      <c r="D50" s="91"/>
      <c r="E50" s="91"/>
      <c r="F50" s="91"/>
      <c r="G50" s="91"/>
      <c r="H50" s="247"/>
    </row>
    <row r="51" spans="3:8" s="70" customFormat="1">
      <c r="C51" s="91"/>
      <c r="D51" s="91"/>
      <c r="E51" s="91"/>
      <c r="F51" s="91"/>
      <c r="G51" s="91"/>
      <c r="H51" s="247"/>
    </row>
    <row r="52" spans="3:8" s="70" customFormat="1">
      <c r="C52" s="91"/>
      <c r="D52" s="91"/>
      <c r="E52" s="91"/>
      <c r="F52" s="91"/>
      <c r="G52" s="91"/>
      <c r="H52" s="247"/>
    </row>
    <row r="53" spans="3:8" s="70" customFormat="1">
      <c r="C53" s="91"/>
      <c r="D53" s="91"/>
      <c r="E53" s="91"/>
      <c r="F53" s="91"/>
      <c r="G53" s="91"/>
      <c r="H53" s="247"/>
    </row>
    <row r="54" spans="3:8" s="70" customFormat="1">
      <c r="C54" s="91"/>
      <c r="D54" s="91"/>
      <c r="E54" s="91"/>
      <c r="F54" s="91"/>
      <c r="G54" s="91"/>
      <c r="H54" s="247"/>
    </row>
    <row r="55" spans="3:8" s="70" customFormat="1">
      <c r="C55" s="91"/>
      <c r="D55" s="91"/>
      <c r="E55" s="91"/>
      <c r="F55" s="91"/>
      <c r="G55" s="91"/>
      <c r="H55" s="247"/>
    </row>
    <row r="56" spans="3:8" s="70" customFormat="1">
      <c r="C56" s="91"/>
      <c r="D56" s="91"/>
      <c r="E56" s="91"/>
      <c r="F56" s="91"/>
      <c r="G56" s="91"/>
      <c r="H56" s="247"/>
    </row>
    <row r="57" spans="3:8" s="70" customFormat="1">
      <c r="C57" s="91"/>
      <c r="D57" s="91"/>
      <c r="E57" s="91"/>
      <c r="F57" s="91"/>
      <c r="G57" s="91"/>
      <c r="H57" s="247"/>
    </row>
    <row r="58" spans="3:8" s="70" customFormat="1">
      <c r="C58" s="91"/>
      <c r="D58" s="91"/>
      <c r="E58" s="91"/>
      <c r="F58" s="91"/>
      <c r="G58" s="91"/>
      <c r="H58" s="247"/>
    </row>
    <row r="59" spans="3:8" s="70" customFormat="1">
      <c r="C59" s="91"/>
      <c r="D59" s="91"/>
      <c r="E59" s="91"/>
      <c r="F59" s="91"/>
      <c r="G59" s="91"/>
      <c r="H59" s="247"/>
    </row>
    <row r="60" spans="3:8" s="70" customFormat="1">
      <c r="C60" s="91"/>
      <c r="D60" s="91"/>
      <c r="E60" s="91"/>
      <c r="F60" s="91"/>
      <c r="G60" s="91"/>
      <c r="H60" s="247"/>
    </row>
    <row r="61" spans="3:8" s="70" customFormat="1">
      <c r="C61" s="91"/>
      <c r="D61" s="91"/>
      <c r="E61" s="91"/>
      <c r="F61" s="91"/>
      <c r="G61" s="91"/>
      <c r="H61" s="247"/>
    </row>
    <row r="62" spans="3:8" s="70" customFormat="1">
      <c r="C62" s="91"/>
      <c r="D62" s="91"/>
      <c r="E62" s="91"/>
      <c r="F62" s="91"/>
      <c r="G62" s="91"/>
      <c r="H62" s="247"/>
    </row>
    <row r="63" spans="3:8" s="70" customFormat="1">
      <c r="C63" s="91"/>
      <c r="D63" s="91"/>
      <c r="E63" s="91"/>
      <c r="F63" s="91"/>
      <c r="G63" s="91"/>
      <c r="H63" s="247"/>
    </row>
    <row r="64" spans="3:8" s="70" customFormat="1">
      <c r="C64" s="91"/>
      <c r="D64" s="91"/>
      <c r="E64" s="91"/>
      <c r="F64" s="91"/>
      <c r="G64" s="91"/>
      <c r="H64" s="247"/>
    </row>
    <row r="65" spans="3:8" s="70" customFormat="1">
      <c r="C65" s="91"/>
      <c r="D65" s="91"/>
      <c r="E65" s="91"/>
      <c r="F65" s="91"/>
      <c r="G65" s="91"/>
      <c r="H65" s="247"/>
    </row>
    <row r="66" spans="3:8" s="70" customFormat="1">
      <c r="C66" s="91"/>
      <c r="D66" s="91"/>
      <c r="E66" s="91"/>
      <c r="F66" s="91"/>
      <c r="G66" s="91"/>
      <c r="H66" s="247"/>
    </row>
    <row r="67" spans="3:8" s="70" customFormat="1">
      <c r="C67" s="91"/>
      <c r="D67" s="91"/>
      <c r="E67" s="91"/>
      <c r="F67" s="91"/>
      <c r="G67" s="91"/>
      <c r="H67" s="247"/>
    </row>
    <row r="68" spans="3:8" s="70" customFormat="1">
      <c r="C68" s="91"/>
      <c r="D68" s="91"/>
      <c r="E68" s="91"/>
      <c r="F68" s="91"/>
      <c r="G68" s="91"/>
      <c r="H68" s="247"/>
    </row>
    <row r="69" spans="3:8" s="70" customFormat="1">
      <c r="C69" s="91"/>
      <c r="D69" s="91"/>
      <c r="E69" s="91"/>
      <c r="F69" s="91"/>
      <c r="G69" s="91"/>
      <c r="H69" s="247"/>
    </row>
    <row r="70" spans="3:8" s="70" customFormat="1">
      <c r="C70" s="91"/>
      <c r="D70" s="91"/>
      <c r="E70" s="91"/>
      <c r="F70" s="91"/>
      <c r="G70" s="91"/>
      <c r="H70" s="247"/>
    </row>
    <row r="71" spans="3:8" s="70" customFormat="1">
      <c r="C71" s="91"/>
      <c r="D71" s="91"/>
      <c r="E71" s="91"/>
      <c r="F71" s="91"/>
      <c r="G71" s="91"/>
      <c r="H71" s="247"/>
    </row>
    <row r="72" spans="3:8" s="70" customFormat="1">
      <c r="C72" s="91"/>
      <c r="D72" s="91"/>
      <c r="E72" s="91"/>
      <c r="F72" s="91"/>
      <c r="G72" s="91"/>
      <c r="H72" s="247"/>
    </row>
    <row r="73" spans="3:8" s="70" customFormat="1">
      <c r="C73" s="91"/>
      <c r="D73" s="91"/>
      <c r="E73" s="91"/>
      <c r="F73" s="91"/>
      <c r="G73" s="91"/>
      <c r="H73" s="247"/>
    </row>
    <row r="74" spans="3:8" s="70" customFormat="1">
      <c r="C74" s="91"/>
      <c r="D74" s="91"/>
      <c r="E74" s="91"/>
      <c r="F74" s="91"/>
      <c r="G74" s="91"/>
      <c r="H74" s="247"/>
    </row>
    <row r="75" spans="3:8" s="70" customFormat="1">
      <c r="C75" s="91"/>
      <c r="D75" s="91"/>
      <c r="E75" s="91"/>
      <c r="F75" s="91"/>
      <c r="G75" s="91"/>
      <c r="H75" s="247"/>
    </row>
    <row r="76" spans="3:8" s="70" customFormat="1">
      <c r="C76" s="91"/>
      <c r="D76" s="91"/>
      <c r="E76" s="91"/>
      <c r="F76" s="91"/>
      <c r="G76" s="91"/>
      <c r="H76" s="247"/>
    </row>
    <row r="77" spans="3:8" s="70" customFormat="1">
      <c r="C77" s="91"/>
      <c r="D77" s="91"/>
      <c r="E77" s="91"/>
      <c r="F77" s="91"/>
      <c r="G77" s="91"/>
      <c r="H77" s="247"/>
    </row>
    <row r="78" spans="3:8" s="70" customFormat="1">
      <c r="C78" s="91"/>
      <c r="D78" s="91"/>
      <c r="E78" s="91"/>
      <c r="F78" s="91"/>
      <c r="G78" s="91"/>
      <c r="H78" s="247"/>
    </row>
    <row r="79" spans="3:8" s="70" customFormat="1">
      <c r="C79" s="91"/>
      <c r="D79" s="91"/>
      <c r="E79" s="91"/>
      <c r="F79" s="91"/>
      <c r="G79" s="91"/>
      <c r="H79" s="247"/>
    </row>
    <row r="80" spans="3:8" s="70" customFormat="1">
      <c r="C80" s="91"/>
      <c r="D80" s="91"/>
      <c r="E80" s="91"/>
      <c r="F80" s="91"/>
      <c r="G80" s="91"/>
      <c r="H80" s="247"/>
    </row>
    <row r="81" spans="3:8" s="70" customFormat="1">
      <c r="C81" s="91"/>
      <c r="D81" s="91"/>
      <c r="E81" s="91"/>
      <c r="F81" s="91"/>
      <c r="G81" s="91"/>
      <c r="H81" s="247"/>
    </row>
    <row r="82" spans="3:8" s="70" customFormat="1">
      <c r="C82" s="91"/>
      <c r="D82" s="91"/>
      <c r="E82" s="91"/>
      <c r="F82" s="91"/>
      <c r="G82" s="91"/>
      <c r="H82" s="247"/>
    </row>
    <row r="83" spans="3:8" s="70" customFormat="1">
      <c r="C83" s="91"/>
      <c r="D83" s="91"/>
      <c r="E83" s="91"/>
      <c r="F83" s="91"/>
      <c r="G83" s="91"/>
      <c r="H83" s="247"/>
    </row>
    <row r="84" spans="3:8" s="70" customFormat="1">
      <c r="C84" s="91"/>
      <c r="D84" s="91"/>
      <c r="E84" s="91"/>
      <c r="F84" s="91"/>
      <c r="G84" s="91"/>
      <c r="H84" s="247"/>
    </row>
    <row r="85" spans="3:8" s="70" customFormat="1">
      <c r="C85" s="91"/>
      <c r="D85" s="91"/>
      <c r="E85" s="91"/>
      <c r="F85" s="91"/>
      <c r="G85" s="91"/>
      <c r="H85" s="247"/>
    </row>
    <row r="86" spans="3:8" s="70" customFormat="1">
      <c r="C86" s="91"/>
      <c r="D86" s="91"/>
      <c r="E86" s="91"/>
      <c r="F86" s="91"/>
      <c r="G86" s="91"/>
      <c r="H86" s="247"/>
    </row>
    <row r="87" spans="3:8" s="70" customFormat="1">
      <c r="C87" s="91"/>
      <c r="D87" s="91"/>
      <c r="E87" s="91"/>
      <c r="F87" s="91"/>
      <c r="G87" s="91"/>
      <c r="H87" s="247"/>
    </row>
    <row r="88" spans="3:8" s="70" customFormat="1">
      <c r="C88" s="91"/>
      <c r="D88" s="91"/>
      <c r="E88" s="91"/>
      <c r="F88" s="91"/>
      <c r="G88" s="91"/>
      <c r="H88" s="247"/>
    </row>
    <row r="89" spans="3:8" s="70" customFormat="1">
      <c r="C89" s="91"/>
      <c r="D89" s="91"/>
      <c r="E89" s="91"/>
      <c r="F89" s="91"/>
      <c r="G89" s="91"/>
      <c r="H89" s="247"/>
    </row>
    <row r="90" spans="3:8" s="70" customFormat="1">
      <c r="C90" s="91"/>
      <c r="D90" s="91"/>
      <c r="E90" s="91"/>
      <c r="F90" s="91"/>
      <c r="G90" s="91"/>
      <c r="H90" s="247"/>
    </row>
    <row r="91" spans="3:8" s="70" customFormat="1">
      <c r="C91" s="91"/>
      <c r="D91" s="91"/>
      <c r="E91" s="91"/>
      <c r="F91" s="91"/>
      <c r="G91" s="91"/>
      <c r="H91" s="247"/>
    </row>
    <row r="92" spans="3:8" s="70" customFormat="1">
      <c r="C92" s="91"/>
      <c r="D92" s="91"/>
      <c r="E92" s="91"/>
      <c r="F92" s="91"/>
      <c r="G92" s="91"/>
      <c r="H92" s="247"/>
    </row>
    <row r="93" spans="3:8" s="70" customFormat="1">
      <c r="C93" s="91"/>
      <c r="D93" s="91"/>
      <c r="E93" s="91"/>
      <c r="F93" s="91"/>
      <c r="G93" s="91"/>
      <c r="H93" s="247"/>
    </row>
    <row r="94" spans="3:8" s="70" customFormat="1">
      <c r="C94" s="91"/>
      <c r="D94" s="91"/>
      <c r="E94" s="91"/>
      <c r="F94" s="91"/>
      <c r="G94" s="91"/>
      <c r="H94" s="247"/>
    </row>
    <row r="95" spans="3:8" s="70" customFormat="1">
      <c r="C95" s="91"/>
      <c r="D95" s="91"/>
      <c r="E95" s="91"/>
      <c r="F95" s="91"/>
      <c r="G95" s="91"/>
      <c r="H95" s="247"/>
    </row>
    <row r="96" spans="3:8" s="70" customFormat="1">
      <c r="C96" s="91"/>
      <c r="D96" s="91"/>
      <c r="E96" s="91"/>
      <c r="F96" s="91"/>
      <c r="G96" s="91"/>
      <c r="H96" s="247"/>
    </row>
    <row r="97" spans="3:8" s="70" customFormat="1">
      <c r="C97" s="91"/>
      <c r="D97" s="91"/>
      <c r="E97" s="91"/>
      <c r="F97" s="91"/>
      <c r="G97" s="91"/>
      <c r="H97" s="247"/>
    </row>
    <row r="98" spans="3:8" s="70" customFormat="1">
      <c r="C98" s="91"/>
      <c r="D98" s="91"/>
      <c r="E98" s="91"/>
      <c r="F98" s="91"/>
      <c r="G98" s="91"/>
      <c r="H98" s="247"/>
    </row>
    <row r="99" spans="3:8" s="70" customFormat="1">
      <c r="C99" s="91"/>
      <c r="D99" s="91"/>
      <c r="E99" s="91"/>
      <c r="F99" s="91"/>
      <c r="G99" s="91"/>
      <c r="H99" s="247"/>
    </row>
    <row r="100" spans="3:8" s="70" customFormat="1">
      <c r="C100" s="91"/>
      <c r="D100" s="91"/>
      <c r="E100" s="91"/>
      <c r="F100" s="91"/>
      <c r="G100" s="91"/>
      <c r="H100" s="247"/>
    </row>
    <row r="101" spans="3:8" s="70" customFormat="1">
      <c r="C101" s="91"/>
      <c r="D101" s="91"/>
      <c r="E101" s="91"/>
      <c r="F101" s="91"/>
      <c r="G101" s="91"/>
      <c r="H101" s="247"/>
    </row>
    <row r="102" spans="3:8" s="70" customFormat="1">
      <c r="C102" s="91"/>
      <c r="D102" s="91"/>
      <c r="E102" s="91"/>
      <c r="F102" s="91"/>
      <c r="G102" s="91"/>
      <c r="H102" s="247"/>
    </row>
    <row r="103" spans="3:8" s="70" customFormat="1">
      <c r="C103" s="91"/>
      <c r="D103" s="91"/>
      <c r="E103" s="91"/>
      <c r="F103" s="91"/>
      <c r="G103" s="91"/>
      <c r="H103" s="247"/>
    </row>
    <row r="104" spans="3:8" s="70" customFormat="1">
      <c r="C104" s="91"/>
      <c r="D104" s="91"/>
      <c r="E104" s="91"/>
      <c r="F104" s="91"/>
      <c r="G104" s="91"/>
      <c r="H104" s="247"/>
    </row>
    <row r="105" spans="3:8" s="70" customFormat="1">
      <c r="C105" s="91"/>
      <c r="D105" s="91"/>
      <c r="E105" s="91"/>
      <c r="F105" s="91"/>
      <c r="G105" s="91"/>
      <c r="H105" s="247"/>
    </row>
    <row r="106" spans="3:8" s="70" customFormat="1">
      <c r="C106" s="91"/>
      <c r="D106" s="91"/>
      <c r="E106" s="91"/>
      <c r="F106" s="91"/>
      <c r="G106" s="91"/>
      <c r="H106" s="247"/>
    </row>
    <row r="107" spans="3:8" s="70" customFormat="1">
      <c r="C107" s="91"/>
      <c r="D107" s="91"/>
      <c r="E107" s="91"/>
      <c r="F107" s="91"/>
      <c r="G107" s="91"/>
      <c r="H107" s="247"/>
    </row>
    <row r="108" spans="3:8" s="70" customFormat="1">
      <c r="C108" s="91"/>
      <c r="D108" s="91"/>
      <c r="E108" s="91"/>
      <c r="F108" s="91"/>
      <c r="G108" s="91"/>
      <c r="H108" s="247"/>
    </row>
    <row r="109" spans="3:8" s="70" customFormat="1">
      <c r="C109" s="91"/>
      <c r="D109" s="91"/>
      <c r="E109" s="91"/>
      <c r="F109" s="91"/>
      <c r="G109" s="91"/>
      <c r="H109" s="247"/>
    </row>
    <row r="110" spans="3:8" s="70" customFormat="1">
      <c r="C110" s="91"/>
      <c r="D110" s="91"/>
      <c r="E110" s="91"/>
      <c r="F110" s="91"/>
      <c r="G110" s="91"/>
      <c r="H110" s="247"/>
    </row>
    <row r="111" spans="3:8" s="70" customFormat="1">
      <c r="C111" s="91"/>
      <c r="D111" s="91"/>
      <c r="E111" s="91"/>
      <c r="F111" s="91"/>
      <c r="G111" s="91"/>
      <c r="H111" s="247"/>
    </row>
    <row r="112" spans="3:8" s="70" customFormat="1">
      <c r="C112" s="91"/>
      <c r="D112" s="91"/>
      <c r="E112" s="91"/>
      <c r="F112" s="91"/>
      <c r="G112" s="91"/>
      <c r="H112" s="247"/>
    </row>
    <row r="113" spans="3:8" s="70" customFormat="1">
      <c r="C113" s="91"/>
      <c r="D113" s="91"/>
      <c r="E113" s="91"/>
      <c r="F113" s="91"/>
      <c r="G113" s="91"/>
      <c r="H113" s="247"/>
    </row>
    <row r="114" spans="3:8" s="70" customFormat="1">
      <c r="C114" s="91"/>
      <c r="D114" s="91"/>
      <c r="E114" s="91"/>
      <c r="F114" s="91"/>
      <c r="G114" s="91"/>
      <c r="H114" s="247"/>
    </row>
    <row r="115" spans="3:8" s="70" customFormat="1">
      <c r="C115" s="91"/>
      <c r="D115" s="91"/>
      <c r="E115" s="91"/>
      <c r="F115" s="91"/>
      <c r="G115" s="91"/>
      <c r="H115" s="247"/>
    </row>
    <row r="116" spans="3:8" s="70" customFormat="1">
      <c r="C116" s="91"/>
      <c r="D116" s="91"/>
      <c r="E116" s="91"/>
      <c r="F116" s="91"/>
      <c r="G116" s="91"/>
      <c r="H116" s="247"/>
    </row>
    <row r="117" spans="3:8" s="70" customFormat="1">
      <c r="C117" s="91"/>
      <c r="D117" s="91"/>
      <c r="E117" s="91"/>
      <c r="F117" s="91"/>
      <c r="G117" s="91"/>
      <c r="H117" s="247"/>
    </row>
    <row r="118" spans="3:8" s="70" customFormat="1">
      <c r="C118" s="91"/>
      <c r="D118" s="91"/>
      <c r="E118" s="91"/>
      <c r="F118" s="91"/>
      <c r="G118" s="91"/>
      <c r="H118" s="247"/>
    </row>
    <row r="119" spans="3:8" s="70" customFormat="1">
      <c r="C119" s="91"/>
      <c r="D119" s="91"/>
      <c r="E119" s="91"/>
      <c r="F119" s="91"/>
      <c r="G119" s="91"/>
      <c r="H119" s="247"/>
    </row>
    <row r="120" spans="3:8" s="70" customFormat="1">
      <c r="C120" s="91"/>
      <c r="D120" s="91"/>
      <c r="E120" s="91"/>
      <c r="F120" s="91"/>
      <c r="G120" s="91"/>
      <c r="H120" s="247"/>
    </row>
    <row r="121" spans="3:8" s="70" customFormat="1">
      <c r="C121" s="91"/>
      <c r="D121" s="91"/>
      <c r="E121" s="91"/>
      <c r="F121" s="91"/>
      <c r="G121" s="91"/>
      <c r="H121" s="247"/>
    </row>
    <row r="122" spans="3:8" s="70" customFormat="1">
      <c r="C122" s="91"/>
      <c r="D122" s="91"/>
      <c r="E122" s="91"/>
      <c r="F122" s="91"/>
      <c r="G122" s="91"/>
      <c r="H122" s="247"/>
    </row>
    <row r="123" spans="3:8" s="70" customFormat="1">
      <c r="C123" s="91"/>
      <c r="D123" s="91"/>
      <c r="E123" s="91"/>
      <c r="F123" s="91"/>
      <c r="G123" s="91"/>
      <c r="H123" s="247"/>
    </row>
    <row r="124" spans="3:8" s="70" customFormat="1">
      <c r="C124" s="91"/>
      <c r="D124" s="91"/>
      <c r="E124" s="91"/>
      <c r="F124" s="91"/>
      <c r="G124" s="91"/>
      <c r="H124" s="247"/>
    </row>
    <row r="125" spans="3:8" s="70" customFormat="1">
      <c r="C125" s="91"/>
      <c r="D125" s="91"/>
      <c r="E125" s="91"/>
      <c r="F125" s="91"/>
      <c r="G125" s="91"/>
      <c r="H125" s="247"/>
    </row>
    <row r="126" spans="3:8" s="70" customFormat="1">
      <c r="C126" s="91"/>
      <c r="D126" s="91"/>
      <c r="E126" s="91"/>
      <c r="F126" s="91"/>
      <c r="G126" s="91"/>
      <c r="H126" s="247"/>
    </row>
    <row r="127" spans="3:8" s="70" customFormat="1">
      <c r="C127" s="91"/>
      <c r="D127" s="91"/>
      <c r="E127" s="91"/>
      <c r="F127" s="91"/>
      <c r="G127" s="91"/>
      <c r="H127" s="247"/>
    </row>
    <row r="128" spans="3:8" s="70" customFormat="1">
      <c r="C128" s="91"/>
      <c r="D128" s="91"/>
      <c r="E128" s="91"/>
      <c r="F128" s="91"/>
      <c r="G128" s="91"/>
      <c r="H128" s="247"/>
    </row>
    <row r="129" spans="3:8" s="70" customFormat="1">
      <c r="C129" s="91"/>
      <c r="D129" s="91"/>
      <c r="E129" s="91"/>
      <c r="F129" s="91"/>
      <c r="G129" s="91"/>
      <c r="H129" s="247"/>
    </row>
    <row r="130" spans="3:8" s="70" customFormat="1">
      <c r="C130" s="91"/>
      <c r="D130" s="91"/>
      <c r="E130" s="91"/>
      <c r="F130" s="91"/>
      <c r="G130" s="91"/>
      <c r="H130" s="247"/>
    </row>
    <row r="131" spans="3:8" s="70" customFormat="1">
      <c r="C131" s="91"/>
      <c r="D131" s="91"/>
      <c r="E131" s="91"/>
      <c r="F131" s="91"/>
      <c r="G131" s="91"/>
      <c r="H131" s="247"/>
    </row>
    <row r="132" spans="3:8" s="70" customFormat="1">
      <c r="C132" s="91"/>
      <c r="D132" s="91"/>
      <c r="E132" s="91"/>
      <c r="F132" s="91"/>
      <c r="G132" s="91"/>
      <c r="H132" s="247"/>
    </row>
    <row r="133" spans="3:8" s="70" customFormat="1">
      <c r="C133" s="91"/>
      <c r="D133" s="91"/>
      <c r="E133" s="91"/>
      <c r="F133" s="91"/>
      <c r="G133" s="91"/>
      <c r="H133" s="247"/>
    </row>
    <row r="134" spans="3:8" s="70" customFormat="1">
      <c r="C134" s="91"/>
      <c r="D134" s="91"/>
      <c r="E134" s="91"/>
      <c r="F134" s="91"/>
      <c r="G134" s="91"/>
      <c r="H134" s="247"/>
    </row>
    <row r="135" spans="3:8" s="70" customFormat="1">
      <c r="C135" s="91"/>
      <c r="D135" s="91"/>
      <c r="E135" s="91"/>
      <c r="F135" s="91"/>
      <c r="G135" s="91"/>
      <c r="H135" s="247"/>
    </row>
    <row r="136" spans="3:8" s="70" customFormat="1">
      <c r="C136" s="91"/>
      <c r="D136" s="91"/>
      <c r="E136" s="91"/>
      <c r="F136" s="91"/>
      <c r="G136" s="91"/>
      <c r="H136" s="247"/>
    </row>
    <row r="137" spans="3:8" s="70" customFormat="1">
      <c r="C137" s="91"/>
      <c r="D137" s="91"/>
      <c r="E137" s="91"/>
      <c r="F137" s="91"/>
      <c r="G137" s="91"/>
      <c r="H137" s="247"/>
    </row>
    <row r="138" spans="3:8" s="70" customFormat="1">
      <c r="C138" s="91"/>
      <c r="D138" s="91"/>
      <c r="E138" s="91"/>
      <c r="F138" s="91"/>
      <c r="G138" s="91"/>
      <c r="H138" s="247"/>
    </row>
    <row r="139" spans="3:8" s="70" customFormat="1">
      <c r="C139" s="91"/>
      <c r="D139" s="91"/>
      <c r="E139" s="91"/>
      <c r="F139" s="91"/>
      <c r="G139" s="91"/>
      <c r="H139" s="247"/>
    </row>
    <row r="140" spans="3:8" s="70" customFormat="1">
      <c r="C140" s="91"/>
      <c r="D140" s="91"/>
      <c r="E140" s="91"/>
      <c r="F140" s="91"/>
      <c r="G140" s="91"/>
      <c r="H140" s="247"/>
    </row>
    <row r="141" spans="3:8" s="70" customFormat="1">
      <c r="C141" s="91"/>
      <c r="D141" s="91"/>
      <c r="E141" s="91"/>
      <c r="F141" s="91"/>
      <c r="G141" s="91"/>
      <c r="H141" s="247"/>
    </row>
    <row r="142" spans="3:8" s="70" customFormat="1">
      <c r="C142" s="91"/>
      <c r="D142" s="91"/>
      <c r="E142" s="91"/>
      <c r="F142" s="91"/>
      <c r="G142" s="91"/>
      <c r="H142" s="247"/>
    </row>
    <row r="143" spans="3:8" s="70" customFormat="1">
      <c r="C143" s="91"/>
      <c r="D143" s="91"/>
      <c r="E143" s="91"/>
      <c r="F143" s="91"/>
      <c r="G143" s="91"/>
      <c r="H143" s="247"/>
    </row>
    <row r="144" spans="3:8" s="70" customFormat="1">
      <c r="C144" s="91"/>
      <c r="D144" s="91"/>
      <c r="E144" s="91"/>
      <c r="F144" s="91"/>
      <c r="G144" s="91"/>
      <c r="H144" s="247"/>
    </row>
    <row r="145" spans="3:8" s="70" customFormat="1">
      <c r="C145" s="91"/>
      <c r="D145" s="91"/>
      <c r="E145" s="91"/>
      <c r="F145" s="91"/>
      <c r="G145" s="91"/>
      <c r="H145" s="247"/>
    </row>
    <row r="146" spans="3:8" s="70" customFormat="1">
      <c r="C146" s="91"/>
      <c r="D146" s="91"/>
      <c r="E146" s="91"/>
      <c r="F146" s="91"/>
      <c r="G146" s="91"/>
      <c r="H146" s="247"/>
    </row>
    <row r="147" spans="3:8" s="70" customFormat="1">
      <c r="C147" s="91"/>
      <c r="D147" s="91"/>
      <c r="E147" s="91"/>
      <c r="F147" s="91"/>
      <c r="G147" s="91"/>
      <c r="H147" s="247"/>
    </row>
    <row r="148" spans="3:8" s="70" customFormat="1">
      <c r="C148" s="91"/>
      <c r="D148" s="91"/>
      <c r="E148" s="91"/>
      <c r="F148" s="91"/>
      <c r="G148" s="91"/>
      <c r="H148" s="247"/>
    </row>
    <row r="149" spans="3:8" s="70" customFormat="1">
      <c r="C149" s="91"/>
      <c r="D149" s="91"/>
      <c r="E149" s="91"/>
      <c r="F149" s="91"/>
      <c r="G149" s="91"/>
      <c r="H149" s="247"/>
    </row>
    <row r="150" spans="3:8" s="70" customFormat="1">
      <c r="C150" s="91"/>
      <c r="D150" s="91"/>
      <c r="E150" s="91"/>
      <c r="F150" s="91"/>
      <c r="G150" s="91"/>
      <c r="H150" s="247"/>
    </row>
    <row r="151" spans="3:8" s="70" customFormat="1">
      <c r="C151" s="91"/>
      <c r="D151" s="91"/>
      <c r="E151" s="91"/>
      <c r="F151" s="91"/>
      <c r="G151" s="91"/>
      <c r="H151" s="247"/>
    </row>
    <row r="152" spans="3:8" s="70" customFormat="1">
      <c r="C152" s="91"/>
      <c r="D152" s="91"/>
      <c r="E152" s="91"/>
      <c r="F152" s="91"/>
      <c r="G152" s="91"/>
      <c r="H152" s="247"/>
    </row>
    <row r="153" spans="3:8" s="70" customFormat="1">
      <c r="C153" s="91"/>
      <c r="D153" s="91"/>
      <c r="E153" s="91"/>
      <c r="F153" s="91"/>
      <c r="G153" s="91"/>
      <c r="H153" s="247"/>
    </row>
    <row r="154" spans="3:8" s="70" customFormat="1">
      <c r="C154" s="91"/>
      <c r="D154" s="91"/>
      <c r="E154" s="91"/>
      <c r="F154" s="91"/>
      <c r="G154" s="91"/>
      <c r="H154" s="247"/>
    </row>
    <row r="155" spans="3:8" s="70" customFormat="1">
      <c r="C155" s="91"/>
      <c r="D155" s="91"/>
      <c r="E155" s="91"/>
      <c r="F155" s="91"/>
      <c r="G155" s="91"/>
      <c r="H155" s="247"/>
    </row>
    <row r="156" spans="3:8" s="70" customFormat="1">
      <c r="C156" s="91"/>
      <c r="D156" s="91"/>
      <c r="E156" s="91"/>
      <c r="F156" s="91"/>
      <c r="G156" s="91"/>
      <c r="H156" s="247"/>
    </row>
    <row r="157" spans="3:8" s="70" customFormat="1">
      <c r="C157" s="91"/>
      <c r="D157" s="91"/>
      <c r="E157" s="91"/>
      <c r="F157" s="91"/>
      <c r="G157" s="91"/>
      <c r="H157" s="247"/>
    </row>
    <row r="158" spans="3:8" s="70" customFormat="1">
      <c r="C158" s="91"/>
      <c r="D158" s="91"/>
      <c r="E158" s="91"/>
      <c r="F158" s="91"/>
      <c r="G158" s="91"/>
      <c r="H158" s="247"/>
    </row>
    <row r="159" spans="3:8" s="70" customFormat="1">
      <c r="C159" s="91"/>
      <c r="D159" s="91"/>
      <c r="E159" s="91"/>
      <c r="F159" s="91"/>
      <c r="G159" s="91"/>
      <c r="H159" s="247"/>
    </row>
    <row r="160" spans="3:8" s="70" customFormat="1">
      <c r="C160" s="91"/>
      <c r="D160" s="91"/>
      <c r="E160" s="91"/>
      <c r="F160" s="91"/>
      <c r="G160" s="91"/>
      <c r="H160" s="247"/>
    </row>
    <row r="161" spans="3:8" s="70" customFormat="1">
      <c r="C161" s="91"/>
      <c r="D161" s="91"/>
      <c r="E161" s="91"/>
      <c r="F161" s="91"/>
      <c r="G161" s="91"/>
      <c r="H161" s="247"/>
    </row>
    <row r="162" spans="3:8" s="70" customFormat="1">
      <c r="C162" s="91"/>
      <c r="D162" s="91"/>
      <c r="E162" s="91"/>
      <c r="F162" s="91"/>
      <c r="G162" s="91"/>
      <c r="H162" s="247"/>
    </row>
    <row r="163" spans="3:8" s="70" customFormat="1">
      <c r="C163" s="91"/>
      <c r="D163" s="91"/>
      <c r="E163" s="91"/>
      <c r="F163" s="91"/>
      <c r="G163" s="91"/>
      <c r="H163" s="247"/>
    </row>
    <row r="164" spans="3:8" s="70" customFormat="1">
      <c r="C164" s="91"/>
      <c r="D164" s="91"/>
      <c r="E164" s="91"/>
      <c r="F164" s="91"/>
      <c r="G164" s="91"/>
      <c r="H164" s="247"/>
    </row>
    <row r="165" spans="3:8" s="70" customFormat="1">
      <c r="C165" s="91"/>
      <c r="D165" s="91"/>
      <c r="E165" s="91"/>
      <c r="F165" s="91"/>
      <c r="G165" s="91"/>
      <c r="H165" s="247"/>
    </row>
    <row r="166" spans="3:8" s="70" customFormat="1">
      <c r="C166" s="91"/>
      <c r="D166" s="91"/>
      <c r="E166" s="91"/>
      <c r="F166" s="91"/>
      <c r="G166" s="91"/>
      <c r="H166" s="247"/>
    </row>
    <row r="167" spans="3:8" s="70" customFormat="1">
      <c r="C167" s="91"/>
      <c r="D167" s="91"/>
      <c r="E167" s="91"/>
      <c r="F167" s="91"/>
      <c r="G167" s="91"/>
      <c r="H167" s="247"/>
    </row>
    <row r="168" spans="3:8" s="70" customFormat="1">
      <c r="C168" s="91"/>
      <c r="D168" s="91"/>
      <c r="E168" s="91"/>
      <c r="F168" s="91"/>
      <c r="G168" s="91"/>
      <c r="H168" s="247"/>
    </row>
    <row r="169" spans="3:8" s="70" customFormat="1">
      <c r="C169" s="91"/>
      <c r="D169" s="91"/>
      <c r="E169" s="91"/>
      <c r="F169" s="91"/>
      <c r="G169" s="91"/>
      <c r="H169" s="247"/>
    </row>
    <row r="170" spans="3:8" s="70" customFormat="1">
      <c r="C170" s="91"/>
      <c r="D170" s="91"/>
      <c r="E170" s="91"/>
      <c r="F170" s="91"/>
      <c r="G170" s="91"/>
      <c r="H170" s="247"/>
    </row>
    <row r="171" spans="3:8" s="70" customFormat="1">
      <c r="C171" s="91"/>
      <c r="D171" s="91"/>
      <c r="E171" s="91"/>
      <c r="F171" s="91"/>
      <c r="G171" s="91"/>
      <c r="H171" s="247"/>
    </row>
    <row r="172" spans="3:8" s="70" customFormat="1">
      <c r="C172" s="91"/>
      <c r="D172" s="91"/>
      <c r="E172" s="91"/>
      <c r="F172" s="91"/>
      <c r="G172" s="91"/>
      <c r="H172" s="247"/>
    </row>
    <row r="173" spans="3:8" s="70" customFormat="1">
      <c r="C173" s="91"/>
      <c r="D173" s="91"/>
      <c r="E173" s="91"/>
      <c r="F173" s="91"/>
      <c r="G173" s="91"/>
      <c r="H173" s="247"/>
    </row>
    <row r="174" spans="3:8" s="70" customFormat="1">
      <c r="C174" s="91"/>
      <c r="D174" s="91"/>
      <c r="E174" s="91"/>
      <c r="F174" s="91"/>
      <c r="G174" s="91"/>
      <c r="H174" s="247"/>
    </row>
    <row r="175" spans="3:8" s="70" customFormat="1">
      <c r="C175" s="91"/>
      <c r="D175" s="91"/>
      <c r="E175" s="91"/>
      <c r="F175" s="91"/>
      <c r="G175" s="91"/>
      <c r="H175" s="247"/>
    </row>
    <row r="176" spans="3:8" s="70" customFormat="1">
      <c r="C176" s="91"/>
      <c r="D176" s="91"/>
      <c r="E176" s="91"/>
      <c r="F176" s="91"/>
      <c r="G176" s="91"/>
      <c r="H176" s="247"/>
    </row>
    <row r="177" spans="3:8" s="70" customFormat="1">
      <c r="C177" s="91"/>
      <c r="D177" s="91"/>
      <c r="E177" s="91"/>
      <c r="F177" s="91"/>
      <c r="G177" s="91"/>
      <c r="H177" s="247"/>
    </row>
    <row r="178" spans="3:8" s="70" customFormat="1">
      <c r="C178" s="91"/>
      <c r="D178" s="91"/>
      <c r="E178" s="91"/>
      <c r="F178" s="91"/>
      <c r="G178" s="91"/>
      <c r="H178" s="247"/>
    </row>
    <row r="179" spans="3:8" s="70" customFormat="1">
      <c r="C179" s="91"/>
      <c r="D179" s="91"/>
      <c r="E179" s="91"/>
      <c r="F179" s="91"/>
      <c r="G179" s="91"/>
      <c r="H179" s="247"/>
    </row>
    <row r="180" spans="3:8" s="70" customFormat="1">
      <c r="C180" s="91"/>
      <c r="D180" s="91"/>
      <c r="E180" s="91"/>
      <c r="F180" s="91"/>
      <c r="G180" s="91"/>
      <c r="H180" s="247"/>
    </row>
    <row r="181" spans="3:8" s="70" customFormat="1">
      <c r="C181" s="91"/>
      <c r="D181" s="91"/>
      <c r="E181" s="91"/>
      <c r="F181" s="91"/>
      <c r="G181" s="91"/>
      <c r="H181" s="247"/>
    </row>
    <row r="182" spans="3:8" s="70" customFormat="1">
      <c r="C182" s="91"/>
      <c r="D182" s="91"/>
      <c r="E182" s="91"/>
      <c r="F182" s="91"/>
      <c r="G182" s="91"/>
      <c r="H182" s="247"/>
    </row>
    <row r="183" spans="3:8" s="70" customFormat="1">
      <c r="C183" s="91"/>
      <c r="D183" s="91"/>
      <c r="E183" s="91"/>
      <c r="F183" s="91"/>
      <c r="G183" s="91"/>
      <c r="H183" s="247"/>
    </row>
    <row r="184" spans="3:8" s="70" customFormat="1">
      <c r="C184" s="91"/>
      <c r="D184" s="91"/>
      <c r="E184" s="91"/>
      <c r="F184" s="91"/>
      <c r="G184" s="91"/>
      <c r="H184" s="247"/>
    </row>
    <row r="185" spans="3:8" s="70" customFormat="1">
      <c r="C185" s="91"/>
      <c r="D185" s="91"/>
      <c r="E185" s="91"/>
      <c r="F185" s="91"/>
      <c r="G185" s="91"/>
      <c r="H185" s="247"/>
    </row>
    <row r="186" spans="3:8" s="70" customFormat="1">
      <c r="C186" s="91"/>
      <c r="D186" s="91"/>
      <c r="E186" s="91"/>
      <c r="F186" s="91"/>
      <c r="G186" s="91"/>
      <c r="H186" s="247"/>
    </row>
    <row r="187" spans="3:8" s="70" customFormat="1">
      <c r="C187" s="91"/>
      <c r="D187" s="91"/>
      <c r="E187" s="91"/>
      <c r="F187" s="91"/>
      <c r="G187" s="91"/>
      <c r="H187" s="247"/>
    </row>
    <row r="188" spans="3:8" s="70" customFormat="1">
      <c r="C188" s="91"/>
      <c r="D188" s="91"/>
      <c r="E188" s="91"/>
      <c r="F188" s="91"/>
      <c r="G188" s="91"/>
      <c r="H188" s="247"/>
    </row>
    <row r="189" spans="3:8" s="70" customFormat="1">
      <c r="C189" s="91"/>
      <c r="D189" s="91"/>
      <c r="E189" s="91"/>
      <c r="F189" s="91"/>
      <c r="G189" s="91"/>
      <c r="H189" s="247"/>
    </row>
    <row r="190" spans="3:8" s="70" customFormat="1">
      <c r="C190" s="91"/>
      <c r="D190" s="91"/>
      <c r="E190" s="91"/>
      <c r="F190" s="91"/>
      <c r="G190" s="91"/>
      <c r="H190" s="247"/>
    </row>
    <row r="191" spans="3:8" s="70" customFormat="1">
      <c r="C191" s="91"/>
      <c r="D191" s="91"/>
      <c r="E191" s="91"/>
      <c r="F191" s="91"/>
      <c r="G191" s="91"/>
      <c r="H191" s="247"/>
    </row>
    <row r="192" spans="3:8" s="70" customFormat="1">
      <c r="C192" s="91"/>
      <c r="D192" s="91"/>
      <c r="E192" s="91"/>
      <c r="F192" s="91"/>
      <c r="G192" s="91"/>
      <c r="H192" s="247"/>
    </row>
    <row r="193" spans="3:8" s="70" customFormat="1">
      <c r="C193" s="91"/>
      <c r="D193" s="91"/>
      <c r="E193" s="91"/>
      <c r="F193" s="91"/>
      <c r="G193" s="91"/>
      <c r="H193" s="247"/>
    </row>
    <row r="194" spans="3:8" s="70" customFormat="1">
      <c r="C194" s="91"/>
      <c r="D194" s="91"/>
      <c r="E194" s="91"/>
      <c r="F194" s="91"/>
      <c r="G194" s="91"/>
      <c r="H194" s="247"/>
    </row>
    <row r="195" spans="3:8" s="70" customFormat="1">
      <c r="C195" s="91"/>
      <c r="D195" s="91"/>
      <c r="E195" s="91"/>
      <c r="F195" s="91"/>
      <c r="G195" s="91"/>
      <c r="H195" s="247"/>
    </row>
    <row r="196" spans="3:8" s="70" customFormat="1">
      <c r="C196" s="91"/>
      <c r="D196" s="91"/>
      <c r="E196" s="91"/>
      <c r="F196" s="91"/>
      <c r="G196" s="91"/>
      <c r="H196" s="247"/>
    </row>
    <row r="197" spans="3:8" s="70" customFormat="1">
      <c r="C197" s="91"/>
      <c r="D197" s="91"/>
      <c r="E197" s="91"/>
      <c r="F197" s="91"/>
      <c r="G197" s="91"/>
      <c r="H197" s="247"/>
    </row>
    <row r="198" spans="3:8" s="70" customFormat="1">
      <c r="C198" s="91"/>
      <c r="D198" s="91"/>
      <c r="E198" s="91"/>
      <c r="F198" s="91"/>
      <c r="G198" s="91"/>
      <c r="H198" s="247"/>
    </row>
    <row r="199" spans="3:8" s="70" customFormat="1">
      <c r="C199" s="91"/>
      <c r="D199" s="91"/>
      <c r="E199" s="91"/>
      <c r="F199" s="91"/>
      <c r="G199" s="91"/>
      <c r="H199" s="247"/>
    </row>
    <row r="200" spans="3:8" s="70" customFormat="1">
      <c r="C200" s="91"/>
      <c r="D200" s="91"/>
      <c r="E200" s="91"/>
      <c r="F200" s="91"/>
      <c r="G200" s="91"/>
      <c r="H200" s="247"/>
    </row>
    <row r="201" spans="3:8" s="70" customFormat="1">
      <c r="C201" s="91"/>
      <c r="D201" s="91"/>
      <c r="E201" s="91"/>
      <c r="F201" s="91"/>
      <c r="G201" s="91"/>
      <c r="H201" s="247"/>
    </row>
    <row r="202" spans="3:8" s="70" customFormat="1">
      <c r="C202" s="91"/>
      <c r="D202" s="91"/>
      <c r="E202" s="91"/>
      <c r="F202" s="91"/>
      <c r="G202" s="91"/>
      <c r="H202" s="247"/>
    </row>
    <row r="203" spans="3:8" s="70" customFormat="1">
      <c r="C203" s="91"/>
      <c r="D203" s="91"/>
      <c r="E203" s="91"/>
      <c r="F203" s="91"/>
      <c r="G203" s="91"/>
      <c r="H203" s="247"/>
    </row>
    <row r="204" spans="3:8" s="70" customFormat="1">
      <c r="C204" s="91"/>
      <c r="D204" s="91"/>
      <c r="E204" s="91"/>
      <c r="F204" s="91"/>
      <c r="G204" s="91"/>
      <c r="H204" s="247"/>
    </row>
    <row r="205" spans="3:8" s="70" customFormat="1">
      <c r="C205" s="91"/>
      <c r="D205" s="91"/>
      <c r="E205" s="91"/>
      <c r="F205" s="91"/>
      <c r="G205" s="91"/>
      <c r="H205" s="247"/>
    </row>
    <row r="206" spans="3:8" s="70" customFormat="1">
      <c r="C206" s="91"/>
      <c r="D206" s="91"/>
      <c r="E206" s="91"/>
      <c r="F206" s="91"/>
      <c r="G206" s="91"/>
      <c r="H206" s="247"/>
    </row>
    <row r="207" spans="3:8" s="70" customFormat="1">
      <c r="C207" s="91"/>
      <c r="D207" s="91"/>
      <c r="E207" s="91"/>
      <c r="F207" s="91"/>
      <c r="G207" s="91"/>
      <c r="H207" s="247"/>
    </row>
    <row r="208" spans="3:8" s="70" customFormat="1">
      <c r="C208" s="91"/>
      <c r="D208" s="91"/>
      <c r="E208" s="91"/>
      <c r="F208" s="91"/>
      <c r="G208" s="91"/>
      <c r="H208" s="247"/>
    </row>
    <row r="209" spans="3:8" s="70" customFormat="1">
      <c r="C209" s="91"/>
      <c r="D209" s="91"/>
      <c r="E209" s="91"/>
      <c r="F209" s="91"/>
      <c r="G209" s="91"/>
      <c r="H209" s="247"/>
    </row>
    <row r="210" spans="3:8" s="70" customFormat="1">
      <c r="C210" s="91"/>
      <c r="D210" s="91"/>
      <c r="E210" s="91"/>
      <c r="F210" s="91"/>
      <c r="G210" s="91"/>
      <c r="H210" s="247"/>
    </row>
    <row r="211" spans="3:8" s="70" customFormat="1">
      <c r="C211" s="91"/>
      <c r="D211" s="91"/>
      <c r="E211" s="91"/>
      <c r="F211" s="91"/>
      <c r="G211" s="91"/>
      <c r="H211" s="247"/>
    </row>
    <row r="212" spans="3:8" s="70" customFormat="1">
      <c r="C212" s="91"/>
      <c r="D212" s="91"/>
      <c r="E212" s="91"/>
      <c r="F212" s="91"/>
      <c r="G212" s="91"/>
      <c r="H212" s="247"/>
    </row>
    <row r="213" spans="3:8" s="70" customFormat="1">
      <c r="C213" s="91"/>
      <c r="D213" s="91"/>
      <c r="E213" s="91"/>
      <c r="F213" s="91"/>
      <c r="G213" s="91"/>
      <c r="H213" s="247"/>
    </row>
    <row r="214" spans="3:8" s="70" customFormat="1">
      <c r="C214" s="91"/>
      <c r="D214" s="91"/>
      <c r="E214" s="91"/>
      <c r="F214" s="91"/>
      <c r="G214" s="91"/>
      <c r="H214" s="247"/>
    </row>
    <row r="215" spans="3:8" s="70" customFormat="1">
      <c r="C215" s="91"/>
      <c r="D215" s="91"/>
      <c r="E215" s="91"/>
      <c r="F215" s="91"/>
      <c r="G215" s="91"/>
      <c r="H215" s="247"/>
    </row>
    <row r="216" spans="3:8" s="70" customFormat="1">
      <c r="C216" s="91"/>
      <c r="D216" s="91"/>
      <c r="E216" s="91"/>
      <c r="F216" s="91"/>
      <c r="G216" s="91"/>
      <c r="H216" s="247"/>
    </row>
    <row r="217" spans="3:8" s="70" customFormat="1">
      <c r="C217" s="91"/>
      <c r="D217" s="91"/>
      <c r="E217" s="91"/>
      <c r="F217" s="91"/>
      <c r="G217" s="91"/>
      <c r="H217" s="247"/>
    </row>
    <row r="218" spans="3:8" s="70" customFormat="1">
      <c r="C218" s="91"/>
      <c r="D218" s="91"/>
      <c r="E218" s="91"/>
      <c r="F218" s="91"/>
      <c r="G218" s="91"/>
      <c r="H218" s="247"/>
    </row>
    <row r="219" spans="3:8" s="70" customFormat="1">
      <c r="C219" s="91"/>
      <c r="D219" s="91"/>
      <c r="E219" s="91"/>
      <c r="F219" s="91"/>
      <c r="G219" s="91"/>
      <c r="H219" s="247"/>
    </row>
    <row r="220" spans="3:8" s="70" customFormat="1">
      <c r="C220" s="91"/>
      <c r="D220" s="91"/>
      <c r="E220" s="91"/>
      <c r="F220" s="91"/>
      <c r="G220" s="91"/>
      <c r="H220" s="247"/>
    </row>
    <row r="221" spans="3:8" s="70" customFormat="1">
      <c r="C221" s="91"/>
      <c r="D221" s="91"/>
      <c r="E221" s="91"/>
      <c r="F221" s="91"/>
      <c r="G221" s="91"/>
      <c r="H221" s="247"/>
    </row>
    <row r="222" spans="3:8" s="70" customFormat="1">
      <c r="C222" s="91"/>
      <c r="D222" s="91"/>
      <c r="E222" s="91"/>
      <c r="F222" s="91"/>
      <c r="G222" s="91"/>
      <c r="H222" s="247"/>
    </row>
    <row r="223" spans="3:8" s="70" customFormat="1">
      <c r="C223" s="91"/>
      <c r="D223" s="91"/>
      <c r="E223" s="91"/>
      <c r="F223" s="91"/>
      <c r="G223" s="91"/>
      <c r="H223" s="247"/>
    </row>
    <row r="224" spans="3:8" s="70" customFormat="1">
      <c r="C224" s="91"/>
      <c r="D224" s="91"/>
      <c r="E224" s="91"/>
      <c r="F224" s="91"/>
      <c r="G224" s="91"/>
      <c r="H224" s="247"/>
    </row>
    <row r="225" spans="3:8" s="70" customFormat="1">
      <c r="C225" s="91"/>
      <c r="D225" s="91"/>
      <c r="E225" s="91"/>
      <c r="F225" s="91"/>
      <c r="G225" s="91"/>
      <c r="H225" s="247"/>
    </row>
    <row r="226" spans="3:8" s="70" customFormat="1">
      <c r="C226" s="91"/>
      <c r="D226" s="91"/>
      <c r="E226" s="91"/>
      <c r="F226" s="91"/>
      <c r="G226" s="91"/>
      <c r="H226" s="247"/>
    </row>
    <row r="227" spans="3:8" s="70" customFormat="1">
      <c r="C227" s="91"/>
      <c r="D227" s="91"/>
      <c r="E227" s="91"/>
      <c r="F227" s="91"/>
      <c r="G227" s="91"/>
      <c r="H227" s="247"/>
    </row>
    <row r="228" spans="3:8" s="70" customFormat="1">
      <c r="C228" s="91"/>
      <c r="D228" s="91"/>
      <c r="E228" s="91"/>
      <c r="F228" s="91"/>
      <c r="G228" s="91"/>
      <c r="H228" s="247"/>
    </row>
    <row r="229" spans="3:8" s="70" customFormat="1">
      <c r="C229" s="91"/>
      <c r="D229" s="91"/>
      <c r="E229" s="91"/>
      <c r="F229" s="91"/>
      <c r="G229" s="91"/>
      <c r="H229" s="247"/>
    </row>
    <row r="230" spans="3:8" s="70" customFormat="1">
      <c r="C230" s="91"/>
      <c r="D230" s="91"/>
      <c r="E230" s="91"/>
      <c r="F230" s="91"/>
      <c r="G230" s="91"/>
      <c r="H230" s="247"/>
    </row>
    <row r="231" spans="3:8" s="70" customFormat="1">
      <c r="C231" s="91"/>
      <c r="D231" s="91"/>
      <c r="E231" s="91"/>
      <c r="F231" s="91"/>
      <c r="G231" s="91"/>
      <c r="H231" s="247"/>
    </row>
    <row r="232" spans="3:8" s="70" customFormat="1">
      <c r="C232" s="91"/>
      <c r="D232" s="91"/>
      <c r="E232" s="91"/>
      <c r="F232" s="91"/>
      <c r="G232" s="91"/>
      <c r="H232" s="247"/>
    </row>
    <row r="233" spans="3:8" s="70" customFormat="1">
      <c r="C233" s="91"/>
      <c r="D233" s="91"/>
      <c r="E233" s="91"/>
      <c r="F233" s="91"/>
      <c r="G233" s="91"/>
      <c r="H233" s="247"/>
    </row>
    <row r="234" spans="3:8" s="70" customFormat="1">
      <c r="C234" s="91"/>
      <c r="D234" s="91"/>
      <c r="E234" s="91"/>
      <c r="F234" s="91"/>
      <c r="G234" s="91"/>
      <c r="H234" s="247"/>
    </row>
    <row r="235" spans="3:8" s="70" customFormat="1">
      <c r="C235" s="91"/>
      <c r="D235" s="91"/>
      <c r="E235" s="91"/>
      <c r="F235" s="91"/>
      <c r="G235" s="91"/>
      <c r="H235" s="247"/>
    </row>
    <row r="236" spans="3:8" s="70" customFormat="1">
      <c r="C236" s="91"/>
      <c r="D236" s="91"/>
      <c r="E236" s="91"/>
      <c r="F236" s="91"/>
      <c r="G236" s="91"/>
      <c r="H236" s="247"/>
    </row>
    <row r="237" spans="3:8" s="70" customFormat="1">
      <c r="C237" s="91"/>
      <c r="D237" s="91"/>
      <c r="E237" s="91"/>
      <c r="F237" s="91"/>
      <c r="G237" s="91"/>
      <c r="H237" s="247"/>
    </row>
    <row r="238" spans="3:8" s="70" customFormat="1">
      <c r="C238" s="91"/>
      <c r="D238" s="91"/>
      <c r="E238" s="91"/>
      <c r="F238" s="91"/>
      <c r="G238" s="91"/>
      <c r="H238" s="247"/>
    </row>
    <row r="239" spans="3:8" s="70" customFormat="1">
      <c r="C239" s="91"/>
      <c r="D239" s="91"/>
      <c r="E239" s="91"/>
      <c r="F239" s="91"/>
      <c r="G239" s="91"/>
      <c r="H239" s="247"/>
    </row>
    <row r="240" spans="3:8" s="70" customFormat="1">
      <c r="C240" s="91"/>
      <c r="D240" s="91"/>
      <c r="E240" s="91"/>
      <c r="F240" s="91"/>
      <c r="G240" s="91"/>
      <c r="H240" s="247"/>
    </row>
    <row r="241" spans="3:8" s="70" customFormat="1">
      <c r="C241" s="91"/>
      <c r="D241" s="91"/>
      <c r="E241" s="91"/>
      <c r="F241" s="91"/>
      <c r="G241" s="91"/>
      <c r="H241" s="247"/>
    </row>
    <row r="242" spans="3:8" s="70" customFormat="1">
      <c r="C242" s="91"/>
      <c r="D242" s="91"/>
      <c r="E242" s="91"/>
      <c r="F242" s="91"/>
      <c r="G242" s="91"/>
      <c r="H242" s="247"/>
    </row>
    <row r="243" spans="3:8" s="70" customFormat="1">
      <c r="C243" s="91"/>
      <c r="D243" s="91"/>
      <c r="E243" s="91"/>
      <c r="F243" s="91"/>
      <c r="G243" s="91"/>
      <c r="H243" s="247"/>
    </row>
    <row r="244" spans="3:8" s="70" customFormat="1">
      <c r="C244" s="91"/>
      <c r="D244" s="91"/>
      <c r="E244" s="91"/>
      <c r="F244" s="91"/>
      <c r="G244" s="91"/>
      <c r="H244" s="247"/>
    </row>
    <row r="245" spans="3:8" s="70" customFormat="1">
      <c r="C245" s="91"/>
      <c r="D245" s="91"/>
      <c r="E245" s="91"/>
      <c r="F245" s="91"/>
      <c r="G245" s="91"/>
      <c r="H245" s="247"/>
    </row>
    <row r="246" spans="3:8" s="70" customFormat="1">
      <c r="C246" s="91"/>
      <c r="D246" s="91"/>
      <c r="E246" s="91"/>
      <c r="F246" s="91"/>
      <c r="G246" s="91"/>
      <c r="H246" s="247"/>
    </row>
    <row r="247" spans="3:8" s="70" customFormat="1">
      <c r="C247" s="91"/>
      <c r="D247" s="91"/>
      <c r="E247" s="91"/>
      <c r="F247" s="91"/>
      <c r="G247" s="91"/>
      <c r="H247" s="247"/>
    </row>
    <row r="248" spans="3:8" s="70" customFormat="1">
      <c r="C248" s="91"/>
      <c r="D248" s="91"/>
      <c r="E248" s="91"/>
      <c r="F248" s="91"/>
      <c r="G248" s="91"/>
      <c r="H248" s="247"/>
    </row>
    <row r="249" spans="3:8" s="70" customFormat="1">
      <c r="C249" s="91"/>
      <c r="D249" s="91"/>
      <c r="E249" s="91"/>
      <c r="F249" s="91"/>
      <c r="G249" s="91"/>
      <c r="H249" s="247"/>
    </row>
    <row r="250" spans="3:8" s="70" customFormat="1">
      <c r="C250" s="91"/>
      <c r="D250" s="91"/>
      <c r="E250" s="91"/>
      <c r="F250" s="91"/>
      <c r="G250" s="91"/>
      <c r="H250" s="247"/>
    </row>
    <row r="251" spans="3:8" s="70" customFormat="1">
      <c r="C251" s="91"/>
      <c r="D251" s="91"/>
      <c r="E251" s="91"/>
      <c r="F251" s="91"/>
      <c r="G251" s="91"/>
      <c r="H251" s="247"/>
    </row>
    <row r="252" spans="3:8" s="70" customFormat="1">
      <c r="C252" s="91"/>
      <c r="D252" s="91"/>
      <c r="E252" s="91"/>
      <c r="F252" s="91"/>
      <c r="G252" s="91"/>
      <c r="H252" s="247"/>
    </row>
    <row r="253" spans="3:8" s="70" customFormat="1">
      <c r="C253" s="91"/>
      <c r="D253" s="91"/>
      <c r="E253" s="91"/>
      <c r="F253" s="91"/>
      <c r="G253" s="91"/>
      <c r="H253" s="247"/>
    </row>
  </sheetData>
  <mergeCells count="10">
    <mergeCell ref="A5:B5"/>
    <mergeCell ref="C12:D12"/>
    <mergeCell ref="C15:D15"/>
    <mergeCell ref="C22:D22"/>
    <mergeCell ref="C19:D19"/>
    <mergeCell ref="C20:D20"/>
    <mergeCell ref="C21:D21"/>
    <mergeCell ref="C16:D16"/>
    <mergeCell ref="C17:D17"/>
    <mergeCell ref="C18:D18"/>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D9EFE-74EF-42FF-81C1-5CB380174EC9}">
  <sheetPr>
    <tabColor theme="3"/>
    <pageSetUpPr autoPageBreaks="0" fitToPage="1"/>
  </sheetPr>
  <dimension ref="A1:CO259"/>
  <sheetViews>
    <sheetView showZeros="0" zoomScale="95" zoomScaleNormal="95" zoomScalePageLayoutView="120" workbookViewId="0">
      <selection activeCell="Y11" sqref="Y11"/>
    </sheetView>
  </sheetViews>
  <sheetFormatPr defaultColWidth="8.44140625" defaultRowHeight="13.15"/>
  <cols>
    <col min="1" max="1" width="4.109375" style="30" customWidth="1"/>
    <col min="2" max="2" width="20.33203125" style="30" customWidth="1"/>
    <col min="3" max="3" width="6.77734375" style="106" customWidth="1"/>
    <col min="4" max="4" width="6.44140625" style="106" customWidth="1"/>
    <col min="5" max="5" width="6" style="106" customWidth="1"/>
    <col min="6" max="6" width="8.109375" style="106" customWidth="1"/>
    <col min="7" max="7" width="8.21875" style="106" customWidth="1"/>
    <col min="8" max="8" width="1.5546875" style="70" customWidth="1"/>
    <col min="9" max="9" width="9.21875" style="30" customWidth="1"/>
    <col min="10" max="10" width="8.77734375" style="30" customWidth="1"/>
    <col min="11" max="11" width="1.5546875" style="70" customWidth="1"/>
    <col min="12" max="12" width="5" style="30" customWidth="1"/>
    <col min="13" max="13" width="20.88671875" style="30" customWidth="1"/>
    <col min="14" max="15" width="6.5546875" style="106" customWidth="1"/>
    <col min="16" max="16" width="6" style="106" customWidth="1"/>
    <col min="17" max="17" width="9.21875" style="106" customWidth="1"/>
    <col min="18" max="18" width="9.88671875" style="257" customWidth="1"/>
    <col min="19" max="88" width="8.44140625" style="70"/>
    <col min="89" max="16384" width="8.44140625" style="30"/>
  </cols>
  <sheetData>
    <row r="1" spans="1:88" s="70" customFormat="1">
      <c r="C1" s="91"/>
      <c r="D1" s="91"/>
      <c r="E1" s="91"/>
      <c r="F1" s="91"/>
      <c r="G1" s="91"/>
      <c r="N1" s="91"/>
      <c r="O1" s="91"/>
      <c r="P1" s="91"/>
      <c r="Q1" s="91"/>
      <c r="R1" s="247"/>
    </row>
    <row r="2" spans="1:88" s="70" customFormat="1">
      <c r="C2" s="91"/>
      <c r="D2" s="91"/>
      <c r="E2" s="91"/>
      <c r="F2" s="91"/>
      <c r="G2" s="91"/>
      <c r="N2" s="91"/>
      <c r="O2" s="91"/>
      <c r="P2" s="91"/>
      <c r="Q2" s="91"/>
      <c r="R2" s="247"/>
    </row>
    <row r="3" spans="1:88" s="72" customFormat="1">
      <c r="C3" s="92"/>
      <c r="D3" s="92"/>
      <c r="E3" s="92"/>
      <c r="F3" s="92"/>
      <c r="G3" s="92"/>
      <c r="N3" s="92"/>
      <c r="O3" s="92"/>
      <c r="P3" s="92"/>
      <c r="Q3" s="92"/>
      <c r="R3" s="248"/>
    </row>
    <row r="4" spans="1:88" s="29" customFormat="1" ht="36.75" customHeight="1">
      <c r="A4" s="27" t="s">
        <v>0</v>
      </c>
      <c r="B4" s="39"/>
      <c r="C4" s="93"/>
      <c r="D4" s="93"/>
      <c r="E4" s="93"/>
      <c r="F4" s="93"/>
      <c r="G4" s="246"/>
      <c r="H4" s="73"/>
      <c r="I4" s="39"/>
      <c r="J4" s="39"/>
      <c r="K4" s="73"/>
      <c r="L4" s="27" t="s">
        <v>28</v>
      </c>
      <c r="M4" s="39"/>
      <c r="N4" s="93"/>
      <c r="O4" s="93"/>
      <c r="P4" s="93"/>
      <c r="Q4" s="93"/>
      <c r="R4" s="291"/>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row>
    <row r="5" spans="1:88" s="290" customFormat="1" ht="45" customHeight="1">
      <c r="A5" s="428"/>
      <c r="B5" s="428"/>
      <c r="C5" s="283" t="s">
        <v>1</v>
      </c>
      <c r="D5" s="284" t="s">
        <v>2</v>
      </c>
      <c r="E5" s="284" t="s">
        <v>3</v>
      </c>
      <c r="F5" s="284" t="s">
        <v>4</v>
      </c>
      <c r="G5" s="285" t="s">
        <v>5</v>
      </c>
      <c r="H5" s="286"/>
      <c r="I5" s="287" t="s">
        <v>29</v>
      </c>
      <c r="J5" s="288" t="s">
        <v>30</v>
      </c>
      <c r="K5" s="286"/>
      <c r="L5" s="429"/>
      <c r="M5" s="430"/>
      <c r="N5" s="284" t="s">
        <v>1</v>
      </c>
      <c r="O5" s="284" t="s">
        <v>2</v>
      </c>
      <c r="P5" s="284" t="s">
        <v>3</v>
      </c>
      <c r="Q5" s="284" t="s">
        <v>4</v>
      </c>
      <c r="R5" s="285" t="s">
        <v>5</v>
      </c>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row>
    <row r="6" spans="1:88" s="17" customFormat="1">
      <c r="A6" s="35"/>
      <c r="B6" s="35"/>
      <c r="C6" s="134"/>
      <c r="D6" s="121"/>
      <c r="E6" s="96"/>
      <c r="F6" s="96"/>
      <c r="G6" s="104"/>
      <c r="H6" s="72"/>
      <c r="I6" s="83"/>
      <c r="J6" s="59"/>
      <c r="K6" s="72"/>
      <c r="L6" s="236"/>
      <c r="M6" s="130"/>
      <c r="N6" s="133"/>
      <c r="O6" s="99"/>
      <c r="P6" s="99"/>
      <c r="Q6" s="99"/>
      <c r="R6" s="250"/>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row>
    <row r="7" spans="1:88" s="17" customFormat="1">
      <c r="C7" s="134"/>
      <c r="D7" s="121"/>
      <c r="E7" s="96"/>
      <c r="F7" s="96"/>
      <c r="G7" s="104"/>
      <c r="H7" s="72"/>
      <c r="I7" s="83"/>
      <c r="J7" s="59"/>
      <c r="K7" s="72"/>
      <c r="L7" s="83"/>
      <c r="M7" s="59"/>
      <c r="N7" s="134"/>
      <c r="O7" s="121"/>
      <c r="P7" s="121"/>
      <c r="Q7" s="121"/>
      <c r="R7" s="251"/>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row>
    <row r="8" spans="1:88" s="17" customFormat="1">
      <c r="A8" s="32" t="s">
        <v>6</v>
      </c>
      <c r="B8" s="32"/>
      <c r="C8" s="135"/>
      <c r="D8" s="136"/>
      <c r="E8" s="97"/>
      <c r="F8" s="97"/>
      <c r="G8" s="118"/>
      <c r="H8" s="76"/>
      <c r="I8" s="84"/>
      <c r="J8" s="85"/>
      <c r="K8" s="76"/>
      <c r="L8" s="84" t="s">
        <v>6</v>
      </c>
      <c r="M8" s="85"/>
      <c r="N8" s="135"/>
      <c r="O8" s="136"/>
      <c r="P8" s="136"/>
      <c r="Q8" s="136"/>
      <c r="R8" s="25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row>
    <row r="9" spans="1:88" s="17" customFormat="1">
      <c r="A9" s="16">
        <v>1.1000000000000001</v>
      </c>
      <c r="B9" s="17" t="s">
        <v>7</v>
      </c>
      <c r="C9" s="245">
        <v>6</v>
      </c>
      <c r="D9" s="156">
        <v>1</v>
      </c>
      <c r="E9" s="155">
        <v>0.3</v>
      </c>
      <c r="F9" s="243">
        <v>4000</v>
      </c>
      <c r="G9" s="251">
        <f>F9*E9*D9*C9</f>
        <v>7200</v>
      </c>
      <c r="H9" s="77"/>
      <c r="I9" s="262">
        <f>G9/2</f>
        <v>3600</v>
      </c>
      <c r="J9" s="258">
        <f>G9-I9</f>
        <v>3600</v>
      </c>
      <c r="K9" s="77"/>
      <c r="L9" s="237">
        <v>1.1000000000000001</v>
      </c>
      <c r="M9" s="59" t="s">
        <v>7</v>
      </c>
      <c r="N9" s="245">
        <v>3</v>
      </c>
      <c r="O9" s="156">
        <v>1</v>
      </c>
      <c r="P9" s="244">
        <v>0.4</v>
      </c>
      <c r="Q9" s="156">
        <v>4000</v>
      </c>
      <c r="R9" s="253">
        <f t="shared" ref="R9:R15" si="0">N9*O9*P9*Q9</f>
        <v>4800.0000000000009</v>
      </c>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72"/>
      <c r="CA9" s="72"/>
      <c r="CB9" s="72"/>
      <c r="CC9" s="72"/>
      <c r="CD9" s="72"/>
      <c r="CE9" s="72"/>
      <c r="CF9" s="72"/>
      <c r="CG9" s="72"/>
      <c r="CH9" s="72"/>
      <c r="CI9" s="72"/>
      <c r="CJ9" s="72"/>
    </row>
    <row r="10" spans="1:88" s="17" customFormat="1">
      <c r="A10" s="16">
        <v>1.2</v>
      </c>
      <c r="B10" s="17" t="s">
        <v>8</v>
      </c>
      <c r="C10" s="245">
        <v>6</v>
      </c>
      <c r="D10" s="156">
        <v>1</v>
      </c>
      <c r="E10" s="155">
        <v>0.25</v>
      </c>
      <c r="F10" s="243">
        <v>3500</v>
      </c>
      <c r="G10" s="251">
        <f t="shared" ref="G10:G12" si="1">F10*E10*D10*C10</f>
        <v>5250</v>
      </c>
      <c r="H10" s="77"/>
      <c r="I10" s="262">
        <f t="shared" ref="I10:I11" si="2">G10/2</f>
        <v>2625</v>
      </c>
      <c r="J10" s="258">
        <f t="shared" ref="J10:J12" si="3">G10-I10</f>
        <v>2625</v>
      </c>
      <c r="K10" s="77"/>
      <c r="L10" s="237">
        <v>1.2</v>
      </c>
      <c r="M10" s="59" t="s">
        <v>8</v>
      </c>
      <c r="N10" s="245">
        <v>3</v>
      </c>
      <c r="O10" s="156">
        <v>1</v>
      </c>
      <c r="P10" s="244">
        <v>0.35</v>
      </c>
      <c r="Q10" s="156">
        <v>3500</v>
      </c>
      <c r="R10" s="253">
        <f t="shared" si="0"/>
        <v>3674.9999999999995</v>
      </c>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c r="CA10" s="72"/>
      <c r="CB10" s="72"/>
      <c r="CC10" s="72"/>
      <c r="CD10" s="72"/>
      <c r="CE10" s="72"/>
      <c r="CF10" s="72"/>
      <c r="CG10" s="72"/>
      <c r="CH10" s="72"/>
      <c r="CI10" s="72"/>
      <c r="CJ10" s="72"/>
    </row>
    <row r="11" spans="1:88" s="17" customFormat="1">
      <c r="A11" s="16">
        <v>1.3</v>
      </c>
      <c r="B11" s="17" t="s">
        <v>9</v>
      </c>
      <c r="C11" s="245">
        <v>6</v>
      </c>
      <c r="D11" s="156">
        <v>1</v>
      </c>
      <c r="E11" s="155">
        <v>0.25</v>
      </c>
      <c r="F11" s="243">
        <v>3500</v>
      </c>
      <c r="G11" s="251">
        <f t="shared" si="1"/>
        <v>5250</v>
      </c>
      <c r="H11" s="77"/>
      <c r="I11" s="262">
        <f t="shared" si="2"/>
        <v>2625</v>
      </c>
      <c r="J11" s="258">
        <f t="shared" si="3"/>
        <v>2625</v>
      </c>
      <c r="K11" s="77"/>
      <c r="L11" s="237">
        <v>1.3</v>
      </c>
      <c r="M11" s="59" t="s">
        <v>9</v>
      </c>
      <c r="N11" s="245">
        <v>3</v>
      </c>
      <c r="O11" s="156">
        <v>1</v>
      </c>
      <c r="P11" s="244">
        <v>0.32145000000000001</v>
      </c>
      <c r="Q11" s="156">
        <v>3500</v>
      </c>
      <c r="R11" s="253">
        <f t="shared" si="0"/>
        <v>3375.2250000000004</v>
      </c>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c r="CA11" s="72"/>
      <c r="CB11" s="72"/>
      <c r="CC11" s="72"/>
      <c r="CD11" s="72"/>
      <c r="CE11" s="72"/>
      <c r="CF11" s="72"/>
      <c r="CG11" s="72"/>
      <c r="CH11" s="72"/>
      <c r="CI11" s="72"/>
      <c r="CJ11" s="72"/>
    </row>
    <row r="12" spans="1:88" s="17" customFormat="1">
      <c r="A12" s="16">
        <v>1.4</v>
      </c>
      <c r="B12" s="17" t="s">
        <v>10</v>
      </c>
      <c r="C12" s="245">
        <v>6</v>
      </c>
      <c r="D12" s="156">
        <v>2</v>
      </c>
      <c r="E12" s="155">
        <v>1</v>
      </c>
      <c r="F12" s="243">
        <v>3000</v>
      </c>
      <c r="G12" s="251">
        <f t="shared" si="1"/>
        <v>36000</v>
      </c>
      <c r="H12" s="77"/>
      <c r="I12" s="262">
        <f>F12*5</f>
        <v>15000</v>
      </c>
      <c r="J12" s="258">
        <f t="shared" si="3"/>
        <v>21000</v>
      </c>
      <c r="K12" s="77"/>
      <c r="L12" s="242">
        <v>1.4</v>
      </c>
      <c r="M12" s="154" t="s">
        <v>31</v>
      </c>
      <c r="N12" s="245">
        <v>3</v>
      </c>
      <c r="O12" s="156">
        <v>1</v>
      </c>
      <c r="P12" s="155">
        <v>1</v>
      </c>
      <c r="Q12" s="156">
        <v>3000</v>
      </c>
      <c r="R12" s="251">
        <f t="shared" si="0"/>
        <v>9000</v>
      </c>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c r="CA12" s="72"/>
      <c r="CB12" s="72"/>
      <c r="CC12" s="72"/>
      <c r="CD12" s="72"/>
      <c r="CE12" s="72"/>
      <c r="CF12" s="72"/>
      <c r="CG12" s="72"/>
      <c r="CH12" s="72"/>
      <c r="CI12" s="72"/>
      <c r="CJ12" s="72"/>
    </row>
    <row r="13" spans="1:88" s="17" customFormat="1">
      <c r="A13" s="16"/>
      <c r="C13" s="137"/>
      <c r="D13" s="121"/>
      <c r="E13" s="155"/>
      <c r="F13" s="96"/>
      <c r="G13" s="251"/>
      <c r="H13" s="77"/>
      <c r="I13" s="262"/>
      <c r="J13" s="87"/>
      <c r="K13" s="77"/>
      <c r="L13" s="242">
        <v>1.5</v>
      </c>
      <c r="M13" s="154" t="s">
        <v>32</v>
      </c>
      <c r="N13" s="245">
        <v>3</v>
      </c>
      <c r="O13" s="156">
        <v>1</v>
      </c>
      <c r="P13" s="157">
        <v>1</v>
      </c>
      <c r="Q13" s="156">
        <v>3000</v>
      </c>
      <c r="R13" s="251">
        <f t="shared" si="0"/>
        <v>9000</v>
      </c>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c r="CA13" s="72"/>
      <c r="CB13" s="72"/>
      <c r="CC13" s="72"/>
      <c r="CD13" s="72"/>
      <c r="CE13" s="72"/>
      <c r="CF13" s="72"/>
      <c r="CG13" s="72"/>
      <c r="CH13" s="72"/>
      <c r="CI13" s="72"/>
      <c r="CJ13" s="72"/>
    </row>
    <row r="14" spans="1:88" s="17" customFormat="1">
      <c r="A14" s="16"/>
      <c r="C14" s="137"/>
      <c r="D14" s="121"/>
      <c r="E14" s="155"/>
      <c r="F14" s="96"/>
      <c r="G14" s="251"/>
      <c r="H14" s="77"/>
      <c r="I14" s="262"/>
      <c r="J14" s="87"/>
      <c r="K14" s="77"/>
      <c r="L14" s="242">
        <v>1.6</v>
      </c>
      <c r="M14" s="154" t="s">
        <v>33</v>
      </c>
      <c r="N14" s="245">
        <v>3</v>
      </c>
      <c r="O14" s="156">
        <v>1</v>
      </c>
      <c r="P14" s="157">
        <v>1</v>
      </c>
      <c r="Q14" s="156">
        <v>3000</v>
      </c>
      <c r="R14" s="251">
        <f t="shared" si="0"/>
        <v>9000</v>
      </c>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72"/>
      <c r="CF14" s="72"/>
      <c r="CG14" s="72"/>
      <c r="CH14" s="72"/>
      <c r="CI14" s="72"/>
      <c r="CJ14" s="72"/>
    </row>
    <row r="15" spans="1:88" s="17" customFormat="1">
      <c r="A15" s="16"/>
      <c r="C15" s="137"/>
      <c r="D15" s="121"/>
      <c r="E15" s="155"/>
      <c r="F15" s="96"/>
      <c r="G15" s="251"/>
      <c r="H15" s="77"/>
      <c r="I15" s="262"/>
      <c r="J15" s="87"/>
      <c r="K15" s="77"/>
      <c r="L15" s="242">
        <v>1.7</v>
      </c>
      <c r="M15" s="154" t="s">
        <v>34</v>
      </c>
      <c r="N15" s="245">
        <v>3</v>
      </c>
      <c r="O15" s="156">
        <v>1</v>
      </c>
      <c r="P15" s="157">
        <v>1</v>
      </c>
      <c r="Q15" s="156">
        <v>3000</v>
      </c>
      <c r="R15" s="251">
        <f t="shared" si="0"/>
        <v>9000</v>
      </c>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c r="BK15" s="72"/>
      <c r="BL15" s="72"/>
      <c r="BM15" s="72"/>
      <c r="BN15" s="72"/>
      <c r="BO15" s="72"/>
      <c r="BP15" s="72"/>
      <c r="BQ15" s="72"/>
      <c r="BR15" s="72"/>
      <c r="BS15" s="72"/>
      <c r="BT15" s="72"/>
      <c r="BU15" s="72"/>
      <c r="BV15" s="72"/>
      <c r="BW15" s="72"/>
      <c r="BX15" s="72"/>
      <c r="BY15" s="72"/>
      <c r="BZ15" s="72"/>
      <c r="CA15" s="72"/>
      <c r="CB15" s="72"/>
      <c r="CC15" s="72"/>
      <c r="CD15" s="72"/>
      <c r="CE15" s="72"/>
      <c r="CF15" s="72"/>
      <c r="CG15" s="72"/>
      <c r="CH15" s="72"/>
      <c r="CI15" s="72"/>
      <c r="CJ15" s="72"/>
    </row>
    <row r="16" spans="1:88" s="17" customFormat="1">
      <c r="A16" s="19" t="s">
        <v>11</v>
      </c>
      <c r="B16" s="20"/>
      <c r="C16" s="421"/>
      <c r="D16" s="422"/>
      <c r="E16" s="98"/>
      <c r="F16" s="98"/>
      <c r="G16" s="254">
        <f>SUM(G9:G12)</f>
        <v>53700</v>
      </c>
      <c r="H16" s="77"/>
      <c r="I16" s="278">
        <f>SUM(I9:I13)</f>
        <v>23850</v>
      </c>
      <c r="J16" s="259">
        <f>SUM(J9:J13)</f>
        <v>29850</v>
      </c>
      <c r="K16" s="77"/>
      <c r="L16" s="21" t="s">
        <v>11</v>
      </c>
      <c r="M16" s="88"/>
      <c r="N16" s="421"/>
      <c r="O16" s="422"/>
      <c r="P16" s="98"/>
      <c r="Q16" s="264"/>
      <c r="R16" s="267">
        <f>SUM(R9:R15)</f>
        <v>47850.224999999999</v>
      </c>
      <c r="S16" s="268">
        <f>R16-J16</f>
        <v>18000.224999999999</v>
      </c>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row>
    <row r="17" spans="1:93" s="17" customFormat="1">
      <c r="A17" s="36"/>
      <c r="C17" s="133"/>
      <c r="D17" s="99"/>
      <c r="E17" s="96"/>
      <c r="F17" s="96"/>
      <c r="G17" s="104"/>
      <c r="H17" s="77"/>
      <c r="I17" s="86"/>
      <c r="J17" s="87"/>
      <c r="K17" s="77"/>
      <c r="L17" s="26"/>
      <c r="M17" s="59"/>
      <c r="N17" s="133"/>
      <c r="O17" s="99"/>
      <c r="P17" s="121"/>
      <c r="Q17" s="121"/>
      <c r="R17" s="251"/>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c r="CA17" s="72"/>
      <c r="CB17" s="72"/>
      <c r="CC17" s="72"/>
      <c r="CD17" s="72"/>
      <c r="CE17" s="72"/>
      <c r="CF17" s="72"/>
      <c r="CG17" s="72"/>
      <c r="CH17" s="72"/>
      <c r="CI17" s="72"/>
      <c r="CJ17" s="72"/>
    </row>
    <row r="18" spans="1:93" s="17" customFormat="1">
      <c r="A18" s="16"/>
      <c r="B18" s="16"/>
      <c r="C18" s="134"/>
      <c r="D18" s="121"/>
      <c r="E18" s="96"/>
      <c r="F18" s="96"/>
      <c r="G18" s="104"/>
      <c r="H18" s="77"/>
      <c r="I18" s="86"/>
      <c r="J18" s="87"/>
      <c r="K18" s="77"/>
      <c r="L18" s="237"/>
      <c r="M18" s="131"/>
      <c r="N18" s="134"/>
      <c r="O18" s="121"/>
      <c r="P18" s="121"/>
      <c r="Q18" s="121"/>
      <c r="R18" s="251"/>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row>
    <row r="19" spans="1:93" s="29" customFormat="1" ht="33.6" customHeight="1">
      <c r="A19" s="32" t="s">
        <v>12</v>
      </c>
      <c r="B19" s="33"/>
      <c r="C19" s="424" t="s">
        <v>13</v>
      </c>
      <c r="D19" s="425"/>
      <c r="E19" s="100" t="s">
        <v>14</v>
      </c>
      <c r="F19" s="100" t="s">
        <v>15</v>
      </c>
      <c r="G19" s="119" t="s">
        <v>5</v>
      </c>
      <c r="H19" s="78"/>
      <c r="I19" s="84"/>
      <c r="J19" s="85"/>
      <c r="K19" s="78"/>
      <c r="L19" s="84" t="s">
        <v>12</v>
      </c>
      <c r="M19" s="132"/>
      <c r="N19" s="424" t="s">
        <v>13</v>
      </c>
      <c r="O19" s="425"/>
      <c r="P19" s="138" t="s">
        <v>14</v>
      </c>
      <c r="Q19" s="138" t="s">
        <v>15</v>
      </c>
      <c r="R19" s="255" t="s">
        <v>5</v>
      </c>
      <c r="S19" s="77"/>
      <c r="T19" s="77"/>
      <c r="U19" s="77"/>
      <c r="V19" s="77"/>
      <c r="W19" s="77"/>
      <c r="X19" s="77"/>
      <c r="Y19" s="77"/>
      <c r="Z19" s="77"/>
      <c r="AA19" s="77"/>
      <c r="AB19" s="77"/>
      <c r="AC19" s="77"/>
      <c r="AD19" s="77"/>
      <c r="AE19" s="77"/>
      <c r="AF19" s="77"/>
      <c r="AG19" s="77"/>
      <c r="AH19" s="77"/>
      <c r="AI19" s="77"/>
      <c r="AJ19" s="77"/>
      <c r="AK19" s="77"/>
      <c r="AL19" s="77"/>
      <c r="AM19" s="77"/>
      <c r="AN19" s="77"/>
      <c r="AO19" s="77"/>
      <c r="AP19" s="77"/>
      <c r="AQ19" s="77"/>
      <c r="AR19" s="77"/>
      <c r="AS19" s="77"/>
      <c r="AT19" s="77"/>
      <c r="AU19" s="77"/>
      <c r="AV19" s="77"/>
      <c r="AW19" s="77"/>
      <c r="AX19" s="77"/>
      <c r="AY19" s="77"/>
      <c r="AZ19" s="77"/>
      <c r="BA19" s="77"/>
      <c r="BB19" s="77"/>
      <c r="BC19" s="77"/>
      <c r="BD19" s="77"/>
      <c r="BE19" s="77"/>
      <c r="BF19" s="77"/>
      <c r="BG19" s="77"/>
      <c r="BH19" s="77"/>
      <c r="BI19" s="77"/>
      <c r="BJ19" s="77"/>
      <c r="BK19" s="77"/>
      <c r="BL19" s="77"/>
      <c r="BM19" s="77"/>
      <c r="BN19" s="77"/>
      <c r="BO19" s="77"/>
      <c r="BP19" s="77"/>
      <c r="BQ19" s="77"/>
      <c r="BR19" s="77"/>
      <c r="BS19" s="77"/>
      <c r="BT19" s="77"/>
      <c r="BU19" s="77"/>
      <c r="BV19" s="77"/>
      <c r="BW19" s="77"/>
      <c r="BX19" s="77"/>
      <c r="BY19" s="77"/>
      <c r="BZ19" s="77"/>
      <c r="CA19" s="77"/>
      <c r="CB19" s="77"/>
      <c r="CC19" s="77"/>
      <c r="CD19" s="77"/>
      <c r="CE19" s="77"/>
      <c r="CF19" s="77"/>
      <c r="CG19" s="77"/>
      <c r="CH19" s="77"/>
      <c r="CI19" s="77"/>
      <c r="CJ19" s="77"/>
    </row>
    <row r="20" spans="1:93" s="17" customFormat="1">
      <c r="A20" s="16">
        <v>2.1</v>
      </c>
      <c r="B20" s="16" t="s">
        <v>16</v>
      </c>
      <c r="C20" s="417" t="s">
        <v>17</v>
      </c>
      <c r="D20" s="418"/>
      <c r="E20" s="243">
        <v>10</v>
      </c>
      <c r="F20" s="243">
        <f>G20/E20</f>
        <v>6500</v>
      </c>
      <c r="G20" s="251">
        <v>65000</v>
      </c>
      <c r="H20" s="77"/>
      <c r="I20" s="262">
        <f>F20*5</f>
        <v>32500</v>
      </c>
      <c r="J20" s="258">
        <f>G20-I20</f>
        <v>32500</v>
      </c>
      <c r="K20" s="77"/>
      <c r="L20" s="237">
        <v>2.1</v>
      </c>
      <c r="M20" s="131" t="s">
        <v>16</v>
      </c>
      <c r="N20" s="417" t="s">
        <v>17</v>
      </c>
      <c r="O20" s="418"/>
      <c r="P20" s="156">
        <v>5</v>
      </c>
      <c r="Q20" s="158">
        <v>6000</v>
      </c>
      <c r="R20" s="253">
        <f t="shared" ref="R20:R25" si="4">P20*Q20</f>
        <v>30000</v>
      </c>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row>
    <row r="21" spans="1:93" s="17" customFormat="1">
      <c r="A21" s="16">
        <v>2.2000000000000002</v>
      </c>
      <c r="B21" s="16" t="s">
        <v>18</v>
      </c>
      <c r="C21" s="417" t="s">
        <v>19</v>
      </c>
      <c r="D21" s="418"/>
      <c r="E21" s="243">
        <v>6</v>
      </c>
      <c r="F21" s="243">
        <f t="shared" ref="F21:F25" si="5">G21/E21</f>
        <v>1500</v>
      </c>
      <c r="G21" s="251">
        <v>9000</v>
      </c>
      <c r="H21" s="77"/>
      <c r="I21" s="262">
        <f>F21*3</f>
        <v>4500</v>
      </c>
      <c r="J21" s="258">
        <f t="shared" ref="J21:J25" si="6">G21-I21</f>
        <v>4500</v>
      </c>
      <c r="K21" s="77"/>
      <c r="L21" s="237">
        <v>2.2000000000000002</v>
      </c>
      <c r="M21" s="131" t="s">
        <v>18</v>
      </c>
      <c r="N21" s="417" t="s">
        <v>19</v>
      </c>
      <c r="O21" s="418"/>
      <c r="P21" s="156">
        <v>3</v>
      </c>
      <c r="Q21" s="156">
        <v>1500</v>
      </c>
      <c r="R21" s="251">
        <f t="shared" si="4"/>
        <v>4500</v>
      </c>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row>
    <row r="22" spans="1:93" s="17" customFormat="1">
      <c r="A22" s="16">
        <v>2.2999999999999998</v>
      </c>
      <c r="B22" s="16" t="s">
        <v>20</v>
      </c>
      <c r="C22" s="417" t="s">
        <v>21</v>
      </c>
      <c r="D22" s="418"/>
      <c r="E22" s="243">
        <v>5</v>
      </c>
      <c r="F22" s="243">
        <f t="shared" si="5"/>
        <v>5000</v>
      </c>
      <c r="G22" s="251">
        <v>25000</v>
      </c>
      <c r="H22" s="77"/>
      <c r="I22" s="262">
        <f>6000*2</f>
        <v>12000</v>
      </c>
      <c r="J22" s="258">
        <f t="shared" si="6"/>
        <v>13000</v>
      </c>
      <c r="K22" s="77"/>
      <c r="L22" s="237">
        <v>2.2999999999999998</v>
      </c>
      <c r="M22" s="131" t="s">
        <v>20</v>
      </c>
      <c r="N22" s="417" t="s">
        <v>21</v>
      </c>
      <c r="O22" s="418"/>
      <c r="P22" s="156">
        <v>3</v>
      </c>
      <c r="Q22" s="158">
        <v>6000</v>
      </c>
      <c r="R22" s="253">
        <f t="shared" si="4"/>
        <v>18000</v>
      </c>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row>
    <row r="23" spans="1:93" s="17" customFormat="1">
      <c r="A23" s="16">
        <v>2.4</v>
      </c>
      <c r="B23" s="16" t="s">
        <v>22</v>
      </c>
      <c r="C23" s="417" t="s">
        <v>23</v>
      </c>
      <c r="D23" s="418"/>
      <c r="E23" s="243">
        <v>2</v>
      </c>
      <c r="F23" s="243">
        <f t="shared" si="5"/>
        <v>2500</v>
      </c>
      <c r="G23" s="251">
        <v>5000</v>
      </c>
      <c r="H23" s="77"/>
      <c r="I23" s="262">
        <f>1*2500</f>
        <v>2500</v>
      </c>
      <c r="J23" s="258">
        <f t="shared" si="6"/>
        <v>2500</v>
      </c>
      <c r="K23" s="77"/>
      <c r="L23" s="237">
        <v>2.4</v>
      </c>
      <c r="M23" s="131" t="s">
        <v>22</v>
      </c>
      <c r="N23" s="417" t="s">
        <v>23</v>
      </c>
      <c r="O23" s="418"/>
      <c r="P23" s="156">
        <v>1</v>
      </c>
      <c r="Q23" s="156">
        <v>2500</v>
      </c>
      <c r="R23" s="251">
        <f t="shared" si="4"/>
        <v>2500</v>
      </c>
      <c r="S23" s="72"/>
      <c r="T23" s="72"/>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c r="CA23" s="72"/>
      <c r="CB23" s="72"/>
      <c r="CC23" s="72"/>
      <c r="CD23" s="72"/>
      <c r="CE23" s="72"/>
      <c r="CF23" s="72"/>
      <c r="CG23" s="72"/>
      <c r="CH23" s="72"/>
      <c r="CI23" s="72"/>
      <c r="CJ23" s="72"/>
    </row>
    <row r="24" spans="1:93" s="17" customFormat="1">
      <c r="A24" s="16">
        <v>2.5</v>
      </c>
      <c r="B24" s="16" t="s">
        <v>24</v>
      </c>
      <c r="C24" s="417" t="s">
        <v>25</v>
      </c>
      <c r="D24" s="418"/>
      <c r="E24" s="243">
        <v>1</v>
      </c>
      <c r="F24" s="243">
        <f t="shared" si="5"/>
        <v>5000</v>
      </c>
      <c r="G24" s="251">
        <v>5000</v>
      </c>
      <c r="H24" s="77"/>
      <c r="I24" s="262">
        <v>1200</v>
      </c>
      <c r="J24" s="258">
        <f t="shared" si="6"/>
        <v>3800</v>
      </c>
      <c r="K24" s="77"/>
      <c r="L24" s="237">
        <v>2.5</v>
      </c>
      <c r="M24" s="131" t="s">
        <v>24</v>
      </c>
      <c r="N24" s="426" t="s">
        <v>35</v>
      </c>
      <c r="O24" s="427"/>
      <c r="P24" s="158">
        <v>4</v>
      </c>
      <c r="Q24" s="158">
        <v>1000</v>
      </c>
      <c r="R24" s="251">
        <f t="shared" si="4"/>
        <v>4000</v>
      </c>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c r="CA24" s="72"/>
      <c r="CB24" s="72"/>
      <c r="CC24" s="72"/>
      <c r="CD24" s="72"/>
      <c r="CE24" s="72"/>
      <c r="CF24" s="72"/>
      <c r="CG24" s="72"/>
      <c r="CH24" s="72"/>
      <c r="CI24" s="72"/>
      <c r="CJ24" s="72"/>
    </row>
    <row r="25" spans="1:93" s="17" customFormat="1">
      <c r="A25" s="16">
        <v>2.6</v>
      </c>
      <c r="B25" s="16" t="s">
        <v>26</v>
      </c>
      <c r="C25" s="417" t="s">
        <v>25</v>
      </c>
      <c r="D25" s="418"/>
      <c r="E25" s="243">
        <v>1</v>
      </c>
      <c r="F25" s="243">
        <f t="shared" si="5"/>
        <v>2500</v>
      </c>
      <c r="G25" s="251">
        <v>2500</v>
      </c>
      <c r="H25" s="77"/>
      <c r="I25" s="262">
        <v>500</v>
      </c>
      <c r="J25" s="258">
        <f t="shared" si="6"/>
        <v>2000</v>
      </c>
      <c r="K25" s="77"/>
      <c r="L25" s="237">
        <v>2.6</v>
      </c>
      <c r="M25" s="131" t="s">
        <v>26</v>
      </c>
      <c r="N25" s="417" t="s">
        <v>25</v>
      </c>
      <c r="O25" s="418"/>
      <c r="P25" s="156">
        <v>1</v>
      </c>
      <c r="Q25" s="158">
        <v>800</v>
      </c>
      <c r="R25" s="253">
        <f t="shared" si="4"/>
        <v>800</v>
      </c>
      <c r="S25" s="72"/>
      <c r="T25" s="72"/>
      <c r="U25" s="72"/>
      <c r="V25" s="72"/>
      <c r="W25" s="72"/>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72"/>
      <c r="BK25" s="72"/>
      <c r="BL25" s="72"/>
      <c r="BM25" s="72"/>
      <c r="BN25" s="72"/>
      <c r="BO25" s="72"/>
      <c r="BP25" s="72"/>
      <c r="BQ25" s="72"/>
      <c r="BR25" s="72"/>
      <c r="BS25" s="72"/>
      <c r="BT25" s="72"/>
      <c r="BU25" s="72"/>
      <c r="BV25" s="72"/>
      <c r="BW25" s="72"/>
      <c r="BX25" s="72"/>
      <c r="BY25" s="72"/>
      <c r="BZ25" s="72"/>
      <c r="CA25" s="72"/>
      <c r="CB25" s="72"/>
      <c r="CC25" s="72"/>
      <c r="CD25" s="72"/>
      <c r="CE25" s="72"/>
      <c r="CF25" s="72"/>
      <c r="CG25" s="72"/>
      <c r="CH25" s="72"/>
      <c r="CI25" s="72"/>
      <c r="CJ25" s="72"/>
    </row>
    <row r="26" spans="1:93" s="17" customFormat="1">
      <c r="A26" s="16"/>
      <c r="B26" s="16"/>
      <c r="C26" s="234"/>
      <c r="D26" s="235"/>
      <c r="E26" s="243"/>
      <c r="F26" s="243"/>
      <c r="G26" s="251"/>
      <c r="H26" s="77"/>
      <c r="I26" s="262"/>
      <c r="J26" s="258"/>
      <c r="K26" s="77"/>
      <c r="L26" s="242">
        <v>2.7</v>
      </c>
      <c r="M26" s="153" t="s">
        <v>36</v>
      </c>
      <c r="N26" s="239" t="s">
        <v>37</v>
      </c>
      <c r="O26" s="240"/>
      <c r="P26" s="266">
        <v>1</v>
      </c>
      <c r="Q26" s="266">
        <v>6000</v>
      </c>
      <c r="R26" s="253">
        <f>Q26*P26</f>
        <v>6000</v>
      </c>
      <c r="S26" s="72"/>
      <c r="T26" s="72"/>
      <c r="U26" s="72"/>
      <c r="V26" s="72"/>
      <c r="W26" s="72"/>
      <c r="X26" s="72"/>
      <c r="Y26" s="72"/>
      <c r="Z26" s="72"/>
      <c r="AA26" s="72"/>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2"/>
      <c r="BD26" s="72"/>
      <c r="BE26" s="72"/>
      <c r="BF26" s="72"/>
      <c r="BG26" s="72"/>
      <c r="BH26" s="72"/>
      <c r="BI26" s="72"/>
      <c r="BJ26" s="72"/>
      <c r="BK26" s="72"/>
      <c r="BL26" s="72"/>
      <c r="BM26" s="72"/>
      <c r="BN26" s="72"/>
      <c r="BO26" s="72"/>
      <c r="BP26" s="72"/>
      <c r="BQ26" s="72"/>
      <c r="BR26" s="72"/>
      <c r="BS26" s="72"/>
      <c r="BT26" s="72"/>
      <c r="BU26" s="72"/>
      <c r="BV26" s="72"/>
      <c r="BW26" s="72"/>
      <c r="BX26" s="72"/>
      <c r="BY26" s="72"/>
      <c r="BZ26" s="72"/>
      <c r="CA26" s="72"/>
      <c r="CB26" s="72"/>
      <c r="CC26" s="72"/>
      <c r="CD26" s="72"/>
      <c r="CE26" s="72"/>
      <c r="CF26" s="72"/>
      <c r="CG26" s="72"/>
      <c r="CH26" s="72"/>
      <c r="CI26" s="72"/>
      <c r="CJ26" s="72"/>
    </row>
    <row r="27" spans="1:93" s="17" customFormat="1">
      <c r="A27" s="16"/>
      <c r="B27" s="16"/>
      <c r="C27" s="234"/>
      <c r="D27" s="235"/>
      <c r="E27" s="243"/>
      <c r="F27" s="243"/>
      <c r="G27" s="251"/>
      <c r="H27" s="77"/>
      <c r="I27" s="262"/>
      <c r="J27" s="258"/>
      <c r="K27" s="77"/>
      <c r="L27" s="242">
        <v>2.8</v>
      </c>
      <c r="M27" s="153" t="s">
        <v>38</v>
      </c>
      <c r="N27" s="239" t="s">
        <v>37</v>
      </c>
      <c r="O27" s="240"/>
      <c r="P27" s="266">
        <v>1</v>
      </c>
      <c r="Q27" s="266">
        <v>8000</v>
      </c>
      <c r="R27" s="253">
        <f>Q27*P27</f>
        <v>8000</v>
      </c>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c r="BM27" s="72"/>
      <c r="BN27" s="72"/>
      <c r="BO27" s="72"/>
      <c r="BP27" s="72"/>
      <c r="BQ27" s="72"/>
      <c r="BR27" s="72"/>
      <c r="BS27" s="72"/>
      <c r="BT27" s="72"/>
      <c r="BU27" s="72"/>
      <c r="BV27" s="72"/>
      <c r="BW27" s="72"/>
      <c r="BX27" s="72"/>
      <c r="BY27" s="72"/>
      <c r="BZ27" s="72"/>
      <c r="CA27" s="72"/>
      <c r="CB27" s="72"/>
      <c r="CC27" s="72"/>
      <c r="CD27" s="72"/>
      <c r="CE27" s="72"/>
      <c r="CF27" s="72"/>
      <c r="CG27" s="72"/>
      <c r="CH27" s="72"/>
      <c r="CI27" s="72"/>
      <c r="CJ27" s="72"/>
    </row>
    <row r="28" spans="1:93" s="17" customFormat="1">
      <c r="A28" s="19" t="s">
        <v>27</v>
      </c>
      <c r="B28" s="20"/>
      <c r="C28" s="421"/>
      <c r="D28" s="422"/>
      <c r="E28" s="98"/>
      <c r="F28" s="264"/>
      <c r="G28" s="254">
        <f>SUM(G20:G25)</f>
        <v>111500</v>
      </c>
      <c r="H28" s="280"/>
      <c r="I28" s="278">
        <f>SUM(I20:I25)</f>
        <v>53200</v>
      </c>
      <c r="J28" s="259">
        <f>SUM(J20:J25)</f>
        <v>58300</v>
      </c>
      <c r="K28" s="77"/>
      <c r="L28" s="21" t="s">
        <v>27</v>
      </c>
      <c r="M28" s="88"/>
      <c r="N28" s="421"/>
      <c r="O28" s="422"/>
      <c r="P28" s="98"/>
      <c r="Q28" s="98"/>
      <c r="R28" s="267">
        <f>SUM(R20:R27)</f>
        <v>73800</v>
      </c>
      <c r="S28" s="268">
        <f>R28-J28</f>
        <v>15500</v>
      </c>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row>
    <row r="29" spans="1:93" s="70" customFormat="1">
      <c r="A29" s="40"/>
      <c r="B29" s="40"/>
      <c r="C29" s="139"/>
      <c r="D29" s="107"/>
      <c r="E29" s="105"/>
      <c r="F29" s="265"/>
      <c r="G29" s="254">
        <f>G16+G28</f>
        <v>165200</v>
      </c>
      <c r="H29" s="79"/>
      <c r="I29" s="279">
        <f>I28+I16</f>
        <v>77050</v>
      </c>
      <c r="J29" s="261">
        <f>J28+J16</f>
        <v>88150</v>
      </c>
      <c r="K29" s="72"/>
      <c r="L29" s="238"/>
      <c r="M29" s="60"/>
      <c r="N29" s="139"/>
      <c r="O29" s="107"/>
      <c r="P29" s="105"/>
      <c r="Q29" s="105"/>
      <c r="R29" s="267">
        <f>R28+R16</f>
        <v>121650.22500000001</v>
      </c>
      <c r="S29" s="269">
        <f>R29-J29</f>
        <v>33500.225000000006</v>
      </c>
      <c r="CK29" s="30"/>
      <c r="CL29" s="30"/>
      <c r="CM29" s="30"/>
      <c r="CN29" s="30"/>
      <c r="CO29" s="30"/>
    </row>
    <row r="30" spans="1:93" s="70" customFormat="1">
      <c r="C30" s="91"/>
      <c r="D30" s="91"/>
      <c r="E30" s="91"/>
      <c r="F30" s="91"/>
      <c r="G30" s="91"/>
      <c r="N30" s="91"/>
      <c r="O30" s="91"/>
      <c r="P30" s="91"/>
      <c r="Q30" s="91"/>
      <c r="R30" s="247"/>
    </row>
    <row r="31" spans="1:93" s="70" customFormat="1">
      <c r="C31" s="91"/>
      <c r="D31" s="91"/>
      <c r="E31" s="91"/>
      <c r="F31" s="91"/>
      <c r="G31" s="91"/>
      <c r="N31" s="91"/>
      <c r="O31" s="91"/>
      <c r="P31" s="91"/>
      <c r="Q31" s="91"/>
      <c r="R31" s="247"/>
    </row>
    <row r="32" spans="1:93" s="70" customFormat="1">
      <c r="C32" s="91"/>
      <c r="D32" s="91"/>
      <c r="E32" s="91"/>
      <c r="F32" s="91"/>
      <c r="G32" s="91"/>
      <c r="N32" s="91"/>
      <c r="O32" s="91"/>
      <c r="P32" s="91"/>
      <c r="Q32" s="91"/>
      <c r="R32" s="247"/>
    </row>
    <row r="33" spans="3:18" s="70" customFormat="1">
      <c r="C33" s="91"/>
      <c r="D33" s="91"/>
      <c r="E33" s="241"/>
      <c r="F33" s="91"/>
      <c r="G33" s="91"/>
      <c r="N33" s="91"/>
      <c r="O33" s="91"/>
      <c r="P33" s="91"/>
      <c r="Q33" s="91"/>
      <c r="R33" s="247"/>
    </row>
    <row r="34" spans="3:18" s="70" customFormat="1">
      <c r="C34" s="91"/>
      <c r="D34" s="91"/>
      <c r="E34" s="241"/>
      <c r="F34" s="91"/>
      <c r="G34" s="91"/>
      <c r="N34" s="91"/>
      <c r="O34" s="91"/>
      <c r="P34" s="91"/>
      <c r="Q34" s="91"/>
      <c r="R34" s="247"/>
    </row>
    <row r="35" spans="3:18" s="70" customFormat="1">
      <c r="C35" s="91"/>
      <c r="D35" s="91"/>
      <c r="E35" s="241"/>
      <c r="F35" s="91"/>
      <c r="G35" s="91"/>
      <c r="N35" s="91"/>
      <c r="O35" s="91"/>
      <c r="P35" s="91"/>
      <c r="Q35" s="91"/>
      <c r="R35" s="247"/>
    </row>
    <row r="36" spans="3:18" s="70" customFormat="1">
      <c r="C36" s="91"/>
      <c r="D36" s="91"/>
      <c r="E36" s="241"/>
      <c r="F36" s="91"/>
      <c r="G36" s="91"/>
      <c r="N36" s="91"/>
      <c r="O36" s="91"/>
      <c r="P36" s="91"/>
      <c r="Q36" s="91"/>
      <c r="R36" s="247"/>
    </row>
    <row r="37" spans="3:18" s="70" customFormat="1">
      <c r="C37" s="91"/>
      <c r="D37" s="91"/>
      <c r="E37" s="91"/>
      <c r="F37" s="91"/>
      <c r="G37" s="91"/>
      <c r="N37" s="91"/>
      <c r="O37" s="91"/>
      <c r="P37" s="91"/>
      <c r="Q37" s="91"/>
      <c r="R37" s="247"/>
    </row>
    <row r="38" spans="3:18" s="70" customFormat="1">
      <c r="C38" s="91"/>
      <c r="D38" s="91"/>
      <c r="E38" s="91"/>
      <c r="F38" s="91"/>
      <c r="G38" s="91"/>
      <c r="N38" s="91"/>
      <c r="O38" s="91"/>
      <c r="P38" s="91"/>
      <c r="Q38" s="91"/>
      <c r="R38" s="247"/>
    </row>
    <row r="39" spans="3:18" s="70" customFormat="1">
      <c r="C39" s="91"/>
      <c r="D39" s="91"/>
      <c r="E39" s="91"/>
      <c r="F39" s="91"/>
      <c r="G39" s="91"/>
      <c r="N39" s="91"/>
      <c r="O39" s="91"/>
      <c r="P39" s="91"/>
      <c r="Q39" s="91"/>
      <c r="R39" s="247"/>
    </row>
    <row r="40" spans="3:18" s="70" customFormat="1">
      <c r="C40" s="91"/>
      <c r="D40" s="91"/>
      <c r="E40" s="91"/>
      <c r="F40" s="91"/>
      <c r="G40" s="91"/>
      <c r="N40" s="91"/>
      <c r="O40" s="91"/>
      <c r="P40" s="91"/>
      <c r="Q40" s="91"/>
      <c r="R40" s="247"/>
    </row>
    <row r="41" spans="3:18" s="70" customFormat="1">
      <c r="C41" s="91"/>
      <c r="D41" s="91"/>
      <c r="E41" s="91"/>
      <c r="F41" s="91"/>
      <c r="G41" s="91"/>
      <c r="N41" s="91"/>
      <c r="O41" s="91"/>
      <c r="P41" s="91"/>
      <c r="Q41" s="91"/>
      <c r="R41" s="247"/>
    </row>
    <row r="42" spans="3:18" s="70" customFormat="1">
      <c r="C42" s="91"/>
      <c r="D42" s="91"/>
      <c r="E42" s="91"/>
      <c r="F42" s="91"/>
      <c r="G42" s="91"/>
      <c r="N42" s="91"/>
      <c r="O42" s="91"/>
      <c r="P42" s="91"/>
      <c r="Q42" s="91"/>
      <c r="R42" s="247"/>
    </row>
    <row r="43" spans="3:18" s="70" customFormat="1">
      <c r="C43" s="91"/>
      <c r="D43" s="91"/>
      <c r="E43" s="91"/>
      <c r="F43" s="91"/>
      <c r="G43" s="91"/>
      <c r="N43" s="91"/>
      <c r="O43" s="91"/>
      <c r="P43" s="91"/>
      <c r="Q43" s="91"/>
      <c r="R43" s="247"/>
    </row>
    <row r="44" spans="3:18" s="70" customFormat="1">
      <c r="C44" s="91"/>
      <c r="D44" s="91"/>
      <c r="E44" s="91"/>
      <c r="F44" s="91"/>
      <c r="G44" s="91"/>
      <c r="N44" s="91"/>
      <c r="O44" s="91"/>
      <c r="P44" s="91"/>
      <c r="Q44" s="91"/>
      <c r="R44" s="247"/>
    </row>
    <row r="45" spans="3:18" s="70" customFormat="1">
      <c r="C45" s="91"/>
      <c r="D45" s="91"/>
      <c r="E45" s="91"/>
      <c r="F45" s="91"/>
      <c r="G45" s="91"/>
      <c r="N45" s="91"/>
      <c r="O45" s="91"/>
      <c r="P45" s="91"/>
      <c r="Q45" s="91"/>
      <c r="R45" s="247"/>
    </row>
    <row r="46" spans="3:18" s="70" customFormat="1">
      <c r="C46" s="91"/>
      <c r="D46" s="91"/>
      <c r="E46" s="91"/>
      <c r="F46" s="91"/>
      <c r="G46" s="91"/>
      <c r="N46" s="91"/>
      <c r="O46" s="91"/>
      <c r="P46" s="91"/>
      <c r="Q46" s="91"/>
      <c r="R46" s="247"/>
    </row>
    <row r="47" spans="3:18" s="70" customFormat="1">
      <c r="C47" s="91"/>
      <c r="D47" s="91"/>
      <c r="E47" s="91"/>
      <c r="F47" s="91"/>
      <c r="G47" s="91"/>
      <c r="N47" s="91"/>
      <c r="O47" s="91"/>
      <c r="P47" s="91"/>
      <c r="Q47" s="91"/>
      <c r="R47" s="247"/>
    </row>
    <row r="48" spans="3:18" s="70" customFormat="1">
      <c r="C48" s="91"/>
      <c r="D48" s="91"/>
      <c r="E48" s="91"/>
      <c r="F48" s="91"/>
      <c r="G48" s="91"/>
      <c r="N48" s="91"/>
      <c r="O48" s="91"/>
      <c r="P48" s="91"/>
      <c r="Q48" s="91"/>
      <c r="R48" s="247"/>
    </row>
    <row r="49" spans="3:18" s="70" customFormat="1">
      <c r="C49" s="91"/>
      <c r="D49" s="91"/>
      <c r="E49" s="91"/>
      <c r="F49" s="91"/>
      <c r="G49" s="91"/>
      <c r="N49" s="91"/>
      <c r="O49" s="91"/>
      <c r="P49" s="91"/>
      <c r="Q49" s="91"/>
      <c r="R49" s="247"/>
    </row>
    <row r="50" spans="3:18" s="70" customFormat="1">
      <c r="C50" s="91"/>
      <c r="D50" s="91"/>
      <c r="E50" s="91"/>
      <c r="F50" s="91"/>
      <c r="G50" s="91"/>
      <c r="N50" s="91"/>
      <c r="O50" s="91"/>
      <c r="P50" s="91"/>
      <c r="Q50" s="91"/>
      <c r="R50" s="247"/>
    </row>
    <row r="51" spans="3:18" s="70" customFormat="1">
      <c r="C51" s="91"/>
      <c r="D51" s="91"/>
      <c r="E51" s="91"/>
      <c r="F51" s="91"/>
      <c r="G51" s="91"/>
      <c r="N51" s="91"/>
      <c r="O51" s="91"/>
      <c r="P51" s="91"/>
      <c r="Q51" s="91"/>
      <c r="R51" s="247"/>
    </row>
    <row r="52" spans="3:18" s="70" customFormat="1">
      <c r="C52" s="91"/>
      <c r="D52" s="91"/>
      <c r="E52" s="91"/>
      <c r="F52" s="91"/>
      <c r="G52" s="91"/>
      <c r="N52" s="91"/>
      <c r="O52" s="91"/>
      <c r="P52" s="91"/>
      <c r="Q52" s="91"/>
      <c r="R52" s="247"/>
    </row>
    <row r="53" spans="3:18" s="70" customFormat="1">
      <c r="C53" s="91"/>
      <c r="D53" s="91"/>
      <c r="E53" s="91"/>
      <c r="F53" s="91"/>
      <c r="G53" s="91"/>
      <c r="N53" s="91"/>
      <c r="O53" s="91"/>
      <c r="P53" s="91"/>
      <c r="Q53" s="91"/>
      <c r="R53" s="247"/>
    </row>
    <row r="54" spans="3:18" s="70" customFormat="1">
      <c r="C54" s="91"/>
      <c r="D54" s="91"/>
      <c r="E54" s="91"/>
      <c r="F54" s="91"/>
      <c r="G54" s="91"/>
      <c r="N54" s="91"/>
      <c r="O54" s="91"/>
      <c r="P54" s="91"/>
      <c r="Q54" s="91"/>
      <c r="R54" s="247"/>
    </row>
    <row r="55" spans="3:18" s="70" customFormat="1">
      <c r="C55" s="91"/>
      <c r="D55" s="91"/>
      <c r="E55" s="91"/>
      <c r="F55" s="91"/>
      <c r="G55" s="91"/>
      <c r="N55" s="91"/>
      <c r="O55" s="91"/>
      <c r="P55" s="91"/>
      <c r="Q55" s="91"/>
      <c r="R55" s="247"/>
    </row>
    <row r="56" spans="3:18" s="70" customFormat="1">
      <c r="C56" s="91"/>
      <c r="D56" s="91"/>
      <c r="E56" s="91"/>
      <c r="F56" s="91"/>
      <c r="G56" s="91"/>
      <c r="N56" s="91"/>
      <c r="O56" s="91"/>
      <c r="P56" s="91"/>
      <c r="Q56" s="91"/>
      <c r="R56" s="247"/>
    </row>
    <row r="57" spans="3:18" s="70" customFormat="1">
      <c r="C57" s="91"/>
      <c r="D57" s="91"/>
      <c r="E57" s="91"/>
      <c r="F57" s="91"/>
      <c r="G57" s="91"/>
      <c r="N57" s="91"/>
      <c r="O57" s="91"/>
      <c r="P57" s="91"/>
      <c r="Q57" s="91"/>
      <c r="R57" s="247"/>
    </row>
    <row r="58" spans="3:18" s="70" customFormat="1">
      <c r="C58" s="91"/>
      <c r="D58" s="91"/>
      <c r="E58" s="91"/>
      <c r="F58" s="91"/>
      <c r="G58" s="91"/>
      <c r="N58" s="91"/>
      <c r="O58" s="91"/>
      <c r="P58" s="91"/>
      <c r="Q58" s="91"/>
      <c r="R58" s="247"/>
    </row>
    <row r="59" spans="3:18" s="70" customFormat="1">
      <c r="C59" s="91"/>
      <c r="D59" s="91"/>
      <c r="E59" s="91"/>
      <c r="F59" s="91"/>
      <c r="G59" s="91"/>
      <c r="N59" s="91"/>
      <c r="O59" s="91"/>
      <c r="P59" s="91"/>
      <c r="Q59" s="91"/>
      <c r="R59" s="247"/>
    </row>
    <row r="60" spans="3:18" s="70" customFormat="1">
      <c r="C60" s="91"/>
      <c r="D60" s="91"/>
      <c r="E60" s="91"/>
      <c r="F60" s="91"/>
      <c r="G60" s="91"/>
      <c r="N60" s="91"/>
      <c r="O60" s="91"/>
      <c r="P60" s="91"/>
      <c r="Q60" s="91"/>
      <c r="R60" s="247"/>
    </row>
    <row r="61" spans="3:18" s="70" customFormat="1">
      <c r="C61" s="91"/>
      <c r="D61" s="91"/>
      <c r="E61" s="91"/>
      <c r="F61" s="91"/>
      <c r="G61" s="91"/>
      <c r="N61" s="91"/>
      <c r="O61" s="91"/>
      <c r="P61" s="91"/>
      <c r="Q61" s="91"/>
      <c r="R61" s="247"/>
    </row>
    <row r="62" spans="3:18" s="70" customFormat="1">
      <c r="C62" s="91"/>
      <c r="D62" s="91"/>
      <c r="E62" s="91"/>
      <c r="F62" s="91"/>
      <c r="G62" s="91"/>
      <c r="N62" s="91"/>
      <c r="O62" s="91"/>
      <c r="P62" s="91"/>
      <c r="Q62" s="91"/>
      <c r="R62" s="247"/>
    </row>
    <row r="63" spans="3:18" s="70" customFormat="1">
      <c r="C63" s="91"/>
      <c r="D63" s="91"/>
      <c r="E63" s="91"/>
      <c r="F63" s="91"/>
      <c r="G63" s="91"/>
      <c r="N63" s="91"/>
      <c r="O63" s="91"/>
      <c r="P63" s="91"/>
      <c r="Q63" s="91"/>
      <c r="R63" s="247"/>
    </row>
    <row r="64" spans="3:18" s="70" customFormat="1">
      <c r="C64" s="91"/>
      <c r="D64" s="91"/>
      <c r="E64" s="91"/>
      <c r="F64" s="91"/>
      <c r="G64" s="91"/>
      <c r="N64" s="91"/>
      <c r="O64" s="91"/>
      <c r="P64" s="91"/>
      <c r="Q64" s="91"/>
      <c r="R64" s="247"/>
    </row>
    <row r="65" spans="3:18" s="70" customFormat="1">
      <c r="C65" s="91"/>
      <c r="D65" s="91"/>
      <c r="E65" s="91"/>
      <c r="F65" s="91"/>
      <c r="G65" s="91"/>
      <c r="N65" s="91"/>
      <c r="O65" s="91"/>
      <c r="P65" s="91"/>
      <c r="Q65" s="91"/>
      <c r="R65" s="247"/>
    </row>
    <row r="66" spans="3:18" s="70" customFormat="1">
      <c r="C66" s="91"/>
      <c r="D66" s="91"/>
      <c r="E66" s="91"/>
      <c r="F66" s="91"/>
      <c r="G66" s="91"/>
      <c r="N66" s="91"/>
      <c r="O66" s="91"/>
      <c r="P66" s="91"/>
      <c r="Q66" s="91"/>
      <c r="R66" s="247"/>
    </row>
    <row r="67" spans="3:18" s="70" customFormat="1">
      <c r="C67" s="91"/>
      <c r="D67" s="91"/>
      <c r="E67" s="91"/>
      <c r="F67" s="91"/>
      <c r="G67" s="91"/>
      <c r="N67" s="91"/>
      <c r="O67" s="91"/>
      <c r="P67" s="91"/>
      <c r="Q67" s="91"/>
      <c r="R67" s="247"/>
    </row>
    <row r="68" spans="3:18" s="70" customFormat="1">
      <c r="C68" s="91"/>
      <c r="D68" s="91"/>
      <c r="E68" s="91"/>
      <c r="F68" s="91"/>
      <c r="G68" s="91"/>
      <c r="N68" s="91"/>
      <c r="O68" s="91"/>
      <c r="P68" s="91"/>
      <c r="Q68" s="91"/>
      <c r="R68" s="247"/>
    </row>
    <row r="69" spans="3:18" s="70" customFormat="1">
      <c r="C69" s="91"/>
      <c r="D69" s="91"/>
      <c r="E69" s="91"/>
      <c r="F69" s="91"/>
      <c r="G69" s="91"/>
      <c r="N69" s="91"/>
      <c r="O69" s="91"/>
      <c r="P69" s="91"/>
      <c r="Q69" s="91"/>
      <c r="R69" s="247"/>
    </row>
    <row r="70" spans="3:18" s="70" customFormat="1">
      <c r="C70" s="91"/>
      <c r="D70" s="91"/>
      <c r="E70" s="91"/>
      <c r="F70" s="91"/>
      <c r="G70" s="91"/>
      <c r="N70" s="91"/>
      <c r="O70" s="91"/>
      <c r="P70" s="91"/>
      <c r="Q70" s="91"/>
      <c r="R70" s="247"/>
    </row>
    <row r="71" spans="3:18" s="70" customFormat="1">
      <c r="C71" s="91"/>
      <c r="D71" s="91"/>
      <c r="E71" s="91"/>
      <c r="F71" s="91"/>
      <c r="G71" s="91"/>
      <c r="N71" s="91"/>
      <c r="O71" s="91"/>
      <c r="P71" s="91"/>
      <c r="Q71" s="91"/>
      <c r="R71" s="247"/>
    </row>
    <row r="72" spans="3:18" s="70" customFormat="1">
      <c r="C72" s="91"/>
      <c r="D72" s="91"/>
      <c r="E72" s="91"/>
      <c r="F72" s="91"/>
      <c r="G72" s="91"/>
      <c r="N72" s="91"/>
      <c r="O72" s="91"/>
      <c r="P72" s="91"/>
      <c r="Q72" s="91"/>
      <c r="R72" s="247"/>
    </row>
    <row r="73" spans="3:18" s="70" customFormat="1">
      <c r="C73" s="91"/>
      <c r="D73" s="91"/>
      <c r="E73" s="91"/>
      <c r="F73" s="91"/>
      <c r="G73" s="91"/>
      <c r="N73" s="91"/>
      <c r="O73" s="91"/>
      <c r="P73" s="91"/>
      <c r="Q73" s="91"/>
      <c r="R73" s="247"/>
    </row>
    <row r="74" spans="3:18" s="70" customFormat="1">
      <c r="C74" s="91"/>
      <c r="D74" s="91"/>
      <c r="E74" s="91"/>
      <c r="F74" s="91"/>
      <c r="G74" s="91"/>
      <c r="N74" s="91"/>
      <c r="O74" s="91"/>
      <c r="P74" s="91"/>
      <c r="Q74" s="91"/>
      <c r="R74" s="247"/>
    </row>
    <row r="75" spans="3:18" s="70" customFormat="1">
      <c r="C75" s="91"/>
      <c r="D75" s="91"/>
      <c r="E75" s="91"/>
      <c r="F75" s="91"/>
      <c r="G75" s="91"/>
      <c r="N75" s="91"/>
      <c r="O75" s="91"/>
      <c r="P75" s="91"/>
      <c r="Q75" s="91"/>
      <c r="R75" s="247"/>
    </row>
    <row r="76" spans="3:18" s="70" customFormat="1">
      <c r="C76" s="91"/>
      <c r="D76" s="91"/>
      <c r="E76" s="91"/>
      <c r="F76" s="91"/>
      <c r="G76" s="91"/>
      <c r="N76" s="91"/>
      <c r="O76" s="91"/>
      <c r="P76" s="91"/>
      <c r="Q76" s="91"/>
      <c r="R76" s="247"/>
    </row>
    <row r="77" spans="3:18" s="70" customFormat="1">
      <c r="C77" s="91"/>
      <c r="D77" s="91"/>
      <c r="E77" s="91"/>
      <c r="F77" s="91"/>
      <c r="G77" s="91"/>
      <c r="N77" s="91"/>
      <c r="O77" s="91"/>
      <c r="P77" s="91"/>
      <c r="Q77" s="91"/>
      <c r="R77" s="247"/>
    </row>
    <row r="78" spans="3:18" s="70" customFormat="1">
      <c r="C78" s="91"/>
      <c r="D78" s="91"/>
      <c r="E78" s="91"/>
      <c r="F78" s="91"/>
      <c r="G78" s="91"/>
      <c r="N78" s="91"/>
      <c r="O78" s="91"/>
      <c r="P78" s="91"/>
      <c r="Q78" s="91"/>
      <c r="R78" s="247"/>
    </row>
    <row r="79" spans="3:18" s="70" customFormat="1">
      <c r="C79" s="91"/>
      <c r="D79" s="91"/>
      <c r="E79" s="91"/>
      <c r="F79" s="91"/>
      <c r="G79" s="91"/>
      <c r="N79" s="91"/>
      <c r="O79" s="91"/>
      <c r="P79" s="91"/>
      <c r="Q79" s="91"/>
      <c r="R79" s="247"/>
    </row>
    <row r="80" spans="3:18" s="70" customFormat="1">
      <c r="C80" s="91"/>
      <c r="D80" s="91"/>
      <c r="E80" s="91"/>
      <c r="F80" s="91"/>
      <c r="G80" s="91"/>
      <c r="N80" s="91"/>
      <c r="O80" s="91"/>
      <c r="P80" s="91"/>
      <c r="Q80" s="91"/>
      <c r="R80" s="247"/>
    </row>
    <row r="81" spans="3:18" s="70" customFormat="1">
      <c r="C81" s="91"/>
      <c r="D81" s="91"/>
      <c r="E81" s="91"/>
      <c r="F81" s="91"/>
      <c r="G81" s="91"/>
      <c r="N81" s="91"/>
      <c r="O81" s="91"/>
      <c r="P81" s="91"/>
      <c r="Q81" s="91"/>
      <c r="R81" s="247"/>
    </row>
    <row r="82" spans="3:18" s="70" customFormat="1">
      <c r="C82" s="91"/>
      <c r="D82" s="91"/>
      <c r="E82" s="91"/>
      <c r="F82" s="91"/>
      <c r="G82" s="91"/>
      <c r="N82" s="91"/>
      <c r="O82" s="91"/>
      <c r="P82" s="91"/>
      <c r="Q82" s="91"/>
      <c r="R82" s="247"/>
    </row>
    <row r="83" spans="3:18" s="70" customFormat="1">
      <c r="C83" s="91"/>
      <c r="D83" s="91"/>
      <c r="E83" s="91"/>
      <c r="F83" s="91"/>
      <c r="G83" s="91"/>
      <c r="N83" s="91"/>
      <c r="O83" s="91"/>
      <c r="P83" s="91"/>
      <c r="Q83" s="91"/>
      <c r="R83" s="247"/>
    </row>
    <row r="84" spans="3:18" s="70" customFormat="1">
      <c r="C84" s="91"/>
      <c r="D84" s="91"/>
      <c r="E84" s="91"/>
      <c r="F84" s="91"/>
      <c r="G84" s="91"/>
      <c r="N84" s="91"/>
      <c r="O84" s="91"/>
      <c r="P84" s="91"/>
      <c r="Q84" s="91"/>
      <c r="R84" s="247"/>
    </row>
    <row r="85" spans="3:18" s="70" customFormat="1">
      <c r="C85" s="91"/>
      <c r="D85" s="91"/>
      <c r="E85" s="91"/>
      <c r="F85" s="91"/>
      <c r="G85" s="91"/>
      <c r="N85" s="91"/>
      <c r="O85" s="91"/>
      <c r="P85" s="91"/>
      <c r="Q85" s="91"/>
      <c r="R85" s="247"/>
    </row>
    <row r="86" spans="3:18" s="70" customFormat="1">
      <c r="C86" s="91"/>
      <c r="D86" s="91"/>
      <c r="E86" s="91"/>
      <c r="F86" s="91"/>
      <c r="G86" s="91"/>
      <c r="N86" s="91"/>
      <c r="O86" s="91"/>
      <c r="P86" s="91"/>
      <c r="Q86" s="91"/>
      <c r="R86" s="247"/>
    </row>
    <row r="87" spans="3:18" s="70" customFormat="1">
      <c r="C87" s="91"/>
      <c r="D87" s="91"/>
      <c r="E87" s="91"/>
      <c r="F87" s="91"/>
      <c r="G87" s="91"/>
      <c r="N87" s="91"/>
      <c r="O87" s="91"/>
      <c r="P87" s="91"/>
      <c r="Q87" s="91"/>
      <c r="R87" s="247"/>
    </row>
    <row r="88" spans="3:18" s="70" customFormat="1">
      <c r="C88" s="91"/>
      <c r="D88" s="91"/>
      <c r="E88" s="91"/>
      <c r="F88" s="91"/>
      <c r="G88" s="91"/>
      <c r="N88" s="91"/>
      <c r="O88" s="91"/>
      <c r="P88" s="91"/>
      <c r="Q88" s="91"/>
      <c r="R88" s="247"/>
    </row>
    <row r="89" spans="3:18" s="70" customFormat="1">
      <c r="C89" s="91"/>
      <c r="D89" s="91"/>
      <c r="E89" s="91"/>
      <c r="F89" s="91"/>
      <c r="G89" s="91"/>
      <c r="N89" s="91"/>
      <c r="O89" s="91"/>
      <c r="P89" s="91"/>
      <c r="Q89" s="91"/>
      <c r="R89" s="247"/>
    </row>
    <row r="90" spans="3:18" s="70" customFormat="1">
      <c r="C90" s="91"/>
      <c r="D90" s="91"/>
      <c r="E90" s="91"/>
      <c r="F90" s="91"/>
      <c r="G90" s="91"/>
      <c r="N90" s="91"/>
      <c r="O90" s="91"/>
      <c r="P90" s="91"/>
      <c r="Q90" s="91"/>
      <c r="R90" s="247"/>
    </row>
    <row r="91" spans="3:18" s="70" customFormat="1">
      <c r="C91" s="91"/>
      <c r="D91" s="91"/>
      <c r="E91" s="91"/>
      <c r="F91" s="91"/>
      <c r="G91" s="91"/>
      <c r="N91" s="91"/>
      <c r="O91" s="91"/>
      <c r="P91" s="91"/>
      <c r="Q91" s="91"/>
      <c r="R91" s="247"/>
    </row>
    <row r="92" spans="3:18" s="70" customFormat="1">
      <c r="C92" s="91"/>
      <c r="D92" s="91"/>
      <c r="E92" s="91"/>
      <c r="F92" s="91"/>
      <c r="G92" s="91"/>
      <c r="N92" s="91"/>
      <c r="O92" s="91"/>
      <c r="P92" s="91"/>
      <c r="Q92" s="91"/>
      <c r="R92" s="247"/>
    </row>
    <row r="93" spans="3:18" s="70" customFormat="1">
      <c r="C93" s="91"/>
      <c r="D93" s="91"/>
      <c r="E93" s="91"/>
      <c r="F93" s="91"/>
      <c r="G93" s="91"/>
      <c r="N93" s="91"/>
      <c r="O93" s="91"/>
      <c r="P93" s="91"/>
      <c r="Q93" s="91"/>
      <c r="R93" s="247"/>
    </row>
    <row r="94" spans="3:18" s="70" customFormat="1">
      <c r="C94" s="91"/>
      <c r="D94" s="91"/>
      <c r="E94" s="91"/>
      <c r="F94" s="91"/>
      <c r="G94" s="91"/>
      <c r="N94" s="91"/>
      <c r="O94" s="91"/>
      <c r="P94" s="91"/>
      <c r="Q94" s="91"/>
      <c r="R94" s="247"/>
    </row>
    <row r="95" spans="3:18" s="70" customFormat="1">
      <c r="C95" s="91"/>
      <c r="D95" s="91"/>
      <c r="E95" s="91"/>
      <c r="F95" s="91"/>
      <c r="G95" s="91"/>
      <c r="N95" s="91"/>
      <c r="O95" s="91"/>
      <c r="P95" s="91"/>
      <c r="Q95" s="91"/>
      <c r="R95" s="247"/>
    </row>
    <row r="96" spans="3:18" s="70" customFormat="1">
      <c r="C96" s="91"/>
      <c r="D96" s="91"/>
      <c r="E96" s="91"/>
      <c r="F96" s="91"/>
      <c r="G96" s="91"/>
      <c r="N96" s="91"/>
      <c r="O96" s="91"/>
      <c r="P96" s="91"/>
      <c r="Q96" s="91"/>
      <c r="R96" s="247"/>
    </row>
    <row r="97" spans="3:18" s="70" customFormat="1">
      <c r="C97" s="91"/>
      <c r="D97" s="91"/>
      <c r="E97" s="91"/>
      <c r="F97" s="91"/>
      <c r="G97" s="91"/>
      <c r="N97" s="91"/>
      <c r="O97" s="91"/>
      <c r="P97" s="91"/>
      <c r="Q97" s="91"/>
      <c r="R97" s="247"/>
    </row>
    <row r="98" spans="3:18" s="70" customFormat="1">
      <c r="C98" s="91"/>
      <c r="D98" s="91"/>
      <c r="E98" s="91"/>
      <c r="F98" s="91"/>
      <c r="G98" s="91"/>
      <c r="N98" s="91"/>
      <c r="O98" s="91"/>
      <c r="P98" s="91"/>
      <c r="Q98" s="91"/>
      <c r="R98" s="247"/>
    </row>
    <row r="99" spans="3:18" s="70" customFormat="1">
      <c r="C99" s="91"/>
      <c r="D99" s="91"/>
      <c r="E99" s="91"/>
      <c r="F99" s="91"/>
      <c r="G99" s="91"/>
      <c r="N99" s="91"/>
      <c r="O99" s="91"/>
      <c r="P99" s="91"/>
      <c r="Q99" s="91"/>
      <c r="R99" s="247"/>
    </row>
    <row r="100" spans="3:18" s="70" customFormat="1">
      <c r="C100" s="91"/>
      <c r="D100" s="91"/>
      <c r="E100" s="91"/>
      <c r="F100" s="91"/>
      <c r="G100" s="91"/>
      <c r="N100" s="91"/>
      <c r="O100" s="91"/>
      <c r="P100" s="91"/>
      <c r="Q100" s="91"/>
      <c r="R100" s="247"/>
    </row>
    <row r="101" spans="3:18" s="70" customFormat="1">
      <c r="C101" s="91"/>
      <c r="D101" s="91"/>
      <c r="E101" s="91"/>
      <c r="F101" s="91"/>
      <c r="G101" s="91"/>
      <c r="N101" s="91"/>
      <c r="O101" s="91"/>
      <c r="P101" s="91"/>
      <c r="Q101" s="91"/>
      <c r="R101" s="247"/>
    </row>
    <row r="102" spans="3:18" s="70" customFormat="1">
      <c r="C102" s="91"/>
      <c r="D102" s="91"/>
      <c r="E102" s="91"/>
      <c r="F102" s="91"/>
      <c r="G102" s="91"/>
      <c r="N102" s="91"/>
      <c r="O102" s="91"/>
      <c r="P102" s="91"/>
      <c r="Q102" s="91"/>
      <c r="R102" s="247"/>
    </row>
    <row r="103" spans="3:18" s="70" customFormat="1">
      <c r="C103" s="91"/>
      <c r="D103" s="91"/>
      <c r="E103" s="91"/>
      <c r="F103" s="91"/>
      <c r="G103" s="91"/>
      <c r="N103" s="91"/>
      <c r="O103" s="91"/>
      <c r="P103" s="91"/>
      <c r="Q103" s="91"/>
      <c r="R103" s="247"/>
    </row>
    <row r="104" spans="3:18" s="70" customFormat="1">
      <c r="C104" s="91"/>
      <c r="D104" s="91"/>
      <c r="E104" s="91"/>
      <c r="F104" s="91"/>
      <c r="G104" s="91"/>
      <c r="N104" s="91"/>
      <c r="O104" s="91"/>
      <c r="P104" s="91"/>
      <c r="Q104" s="91"/>
      <c r="R104" s="247"/>
    </row>
    <row r="105" spans="3:18" s="70" customFormat="1">
      <c r="C105" s="91"/>
      <c r="D105" s="91"/>
      <c r="E105" s="91"/>
      <c r="F105" s="91"/>
      <c r="G105" s="91"/>
      <c r="N105" s="91"/>
      <c r="O105" s="91"/>
      <c r="P105" s="91"/>
      <c r="Q105" s="91"/>
      <c r="R105" s="247"/>
    </row>
    <row r="106" spans="3:18" s="70" customFormat="1">
      <c r="C106" s="91"/>
      <c r="D106" s="91"/>
      <c r="E106" s="91"/>
      <c r="F106" s="91"/>
      <c r="G106" s="91"/>
      <c r="N106" s="91"/>
      <c r="O106" s="91"/>
      <c r="P106" s="91"/>
      <c r="Q106" s="91"/>
      <c r="R106" s="247"/>
    </row>
    <row r="107" spans="3:18" s="70" customFormat="1">
      <c r="C107" s="91"/>
      <c r="D107" s="91"/>
      <c r="E107" s="91"/>
      <c r="F107" s="91"/>
      <c r="G107" s="91"/>
      <c r="N107" s="91"/>
      <c r="O107" s="91"/>
      <c r="P107" s="91"/>
      <c r="Q107" s="91"/>
      <c r="R107" s="247"/>
    </row>
    <row r="108" spans="3:18" s="70" customFormat="1">
      <c r="C108" s="91"/>
      <c r="D108" s="91"/>
      <c r="E108" s="91"/>
      <c r="F108" s="91"/>
      <c r="G108" s="91"/>
      <c r="N108" s="91"/>
      <c r="O108" s="91"/>
      <c r="P108" s="91"/>
      <c r="Q108" s="91"/>
      <c r="R108" s="247"/>
    </row>
    <row r="109" spans="3:18" s="70" customFormat="1">
      <c r="C109" s="91"/>
      <c r="D109" s="91"/>
      <c r="E109" s="91"/>
      <c r="F109" s="91"/>
      <c r="G109" s="91"/>
      <c r="N109" s="91"/>
      <c r="O109" s="91"/>
      <c r="P109" s="91"/>
      <c r="Q109" s="91"/>
      <c r="R109" s="247"/>
    </row>
    <row r="110" spans="3:18" s="70" customFormat="1">
      <c r="C110" s="91"/>
      <c r="D110" s="91"/>
      <c r="E110" s="91"/>
      <c r="F110" s="91"/>
      <c r="G110" s="91"/>
      <c r="N110" s="91"/>
      <c r="O110" s="91"/>
      <c r="P110" s="91"/>
      <c r="Q110" s="91"/>
      <c r="R110" s="247"/>
    </row>
    <row r="111" spans="3:18" s="70" customFormat="1">
      <c r="C111" s="91"/>
      <c r="D111" s="91"/>
      <c r="E111" s="91"/>
      <c r="F111" s="91"/>
      <c r="G111" s="91"/>
      <c r="N111" s="91"/>
      <c r="O111" s="91"/>
      <c r="P111" s="91"/>
      <c r="Q111" s="91"/>
      <c r="R111" s="247"/>
    </row>
    <row r="112" spans="3:18" s="70" customFormat="1">
      <c r="C112" s="91"/>
      <c r="D112" s="91"/>
      <c r="E112" s="91"/>
      <c r="F112" s="91"/>
      <c r="G112" s="91"/>
      <c r="N112" s="91"/>
      <c r="O112" s="91"/>
      <c r="P112" s="91"/>
      <c r="Q112" s="91"/>
      <c r="R112" s="247"/>
    </row>
    <row r="113" spans="3:18" s="70" customFormat="1">
      <c r="C113" s="91"/>
      <c r="D113" s="91"/>
      <c r="E113" s="91"/>
      <c r="F113" s="91"/>
      <c r="G113" s="91"/>
      <c r="N113" s="91"/>
      <c r="O113" s="91"/>
      <c r="P113" s="91"/>
      <c r="Q113" s="91"/>
      <c r="R113" s="247"/>
    </row>
    <row r="114" spans="3:18" s="70" customFormat="1">
      <c r="C114" s="91"/>
      <c r="D114" s="91"/>
      <c r="E114" s="91"/>
      <c r="F114" s="91"/>
      <c r="G114" s="91"/>
      <c r="N114" s="91"/>
      <c r="O114" s="91"/>
      <c r="P114" s="91"/>
      <c r="Q114" s="91"/>
      <c r="R114" s="247"/>
    </row>
    <row r="115" spans="3:18" s="70" customFormat="1">
      <c r="C115" s="91"/>
      <c r="D115" s="91"/>
      <c r="E115" s="91"/>
      <c r="F115" s="91"/>
      <c r="G115" s="91"/>
      <c r="N115" s="91"/>
      <c r="O115" s="91"/>
      <c r="P115" s="91"/>
      <c r="Q115" s="91"/>
      <c r="R115" s="247"/>
    </row>
    <row r="116" spans="3:18" s="70" customFormat="1">
      <c r="C116" s="91"/>
      <c r="D116" s="91"/>
      <c r="E116" s="91"/>
      <c r="F116" s="91"/>
      <c r="G116" s="91"/>
      <c r="N116" s="91"/>
      <c r="O116" s="91"/>
      <c r="P116" s="91"/>
      <c r="Q116" s="91"/>
      <c r="R116" s="247"/>
    </row>
    <row r="117" spans="3:18" s="70" customFormat="1">
      <c r="C117" s="91"/>
      <c r="D117" s="91"/>
      <c r="E117" s="91"/>
      <c r="F117" s="91"/>
      <c r="G117" s="91"/>
      <c r="N117" s="91"/>
      <c r="O117" s="91"/>
      <c r="P117" s="91"/>
      <c r="Q117" s="91"/>
      <c r="R117" s="247"/>
    </row>
    <row r="118" spans="3:18" s="70" customFormat="1">
      <c r="C118" s="91"/>
      <c r="D118" s="91"/>
      <c r="E118" s="91"/>
      <c r="F118" s="91"/>
      <c r="G118" s="91"/>
      <c r="N118" s="91"/>
      <c r="O118" s="91"/>
      <c r="P118" s="91"/>
      <c r="Q118" s="91"/>
      <c r="R118" s="247"/>
    </row>
    <row r="119" spans="3:18" s="70" customFormat="1">
      <c r="C119" s="91"/>
      <c r="D119" s="91"/>
      <c r="E119" s="91"/>
      <c r="F119" s="91"/>
      <c r="G119" s="91"/>
      <c r="N119" s="91"/>
      <c r="O119" s="91"/>
      <c r="P119" s="91"/>
      <c r="Q119" s="91"/>
      <c r="R119" s="247"/>
    </row>
    <row r="120" spans="3:18" s="70" customFormat="1">
      <c r="C120" s="91"/>
      <c r="D120" s="91"/>
      <c r="E120" s="91"/>
      <c r="F120" s="91"/>
      <c r="G120" s="91"/>
      <c r="N120" s="91"/>
      <c r="O120" s="91"/>
      <c r="P120" s="91"/>
      <c r="Q120" s="91"/>
      <c r="R120" s="247"/>
    </row>
    <row r="121" spans="3:18" s="70" customFormat="1">
      <c r="C121" s="91"/>
      <c r="D121" s="91"/>
      <c r="E121" s="91"/>
      <c r="F121" s="91"/>
      <c r="G121" s="91"/>
      <c r="N121" s="91"/>
      <c r="O121" s="91"/>
      <c r="P121" s="91"/>
      <c r="Q121" s="91"/>
      <c r="R121" s="247"/>
    </row>
    <row r="122" spans="3:18" s="70" customFormat="1">
      <c r="C122" s="91"/>
      <c r="D122" s="91"/>
      <c r="E122" s="91"/>
      <c r="F122" s="91"/>
      <c r="G122" s="91"/>
      <c r="N122" s="91"/>
      <c r="O122" s="91"/>
      <c r="P122" s="91"/>
      <c r="Q122" s="91"/>
      <c r="R122" s="247"/>
    </row>
    <row r="123" spans="3:18" s="70" customFormat="1">
      <c r="C123" s="91"/>
      <c r="D123" s="91"/>
      <c r="E123" s="91"/>
      <c r="F123" s="91"/>
      <c r="G123" s="91"/>
      <c r="N123" s="91"/>
      <c r="O123" s="91"/>
      <c r="P123" s="91"/>
      <c r="Q123" s="91"/>
      <c r="R123" s="247"/>
    </row>
    <row r="124" spans="3:18" s="70" customFormat="1">
      <c r="C124" s="91"/>
      <c r="D124" s="91"/>
      <c r="E124" s="91"/>
      <c r="F124" s="91"/>
      <c r="G124" s="91"/>
      <c r="N124" s="91"/>
      <c r="O124" s="91"/>
      <c r="P124" s="91"/>
      <c r="Q124" s="91"/>
      <c r="R124" s="247"/>
    </row>
    <row r="125" spans="3:18" s="70" customFormat="1">
      <c r="C125" s="91"/>
      <c r="D125" s="91"/>
      <c r="E125" s="91"/>
      <c r="F125" s="91"/>
      <c r="G125" s="91"/>
      <c r="N125" s="91"/>
      <c r="O125" s="91"/>
      <c r="P125" s="91"/>
      <c r="Q125" s="91"/>
      <c r="R125" s="247"/>
    </row>
    <row r="126" spans="3:18" s="70" customFormat="1">
      <c r="C126" s="91"/>
      <c r="D126" s="91"/>
      <c r="E126" s="91"/>
      <c r="F126" s="91"/>
      <c r="G126" s="91"/>
      <c r="N126" s="91"/>
      <c r="O126" s="91"/>
      <c r="P126" s="91"/>
      <c r="Q126" s="91"/>
      <c r="R126" s="247"/>
    </row>
    <row r="127" spans="3:18" s="70" customFormat="1">
      <c r="C127" s="91"/>
      <c r="D127" s="91"/>
      <c r="E127" s="91"/>
      <c r="F127" s="91"/>
      <c r="G127" s="91"/>
      <c r="N127" s="91"/>
      <c r="O127" s="91"/>
      <c r="P127" s="91"/>
      <c r="Q127" s="91"/>
      <c r="R127" s="247"/>
    </row>
    <row r="128" spans="3:18" s="70" customFormat="1">
      <c r="C128" s="91"/>
      <c r="D128" s="91"/>
      <c r="E128" s="91"/>
      <c r="F128" s="91"/>
      <c r="G128" s="91"/>
      <c r="N128" s="91"/>
      <c r="O128" s="91"/>
      <c r="P128" s="91"/>
      <c r="Q128" s="91"/>
      <c r="R128" s="247"/>
    </row>
    <row r="129" spans="3:18" s="70" customFormat="1">
      <c r="C129" s="91"/>
      <c r="D129" s="91"/>
      <c r="E129" s="91"/>
      <c r="F129" s="91"/>
      <c r="G129" s="91"/>
      <c r="N129" s="91"/>
      <c r="O129" s="91"/>
      <c r="P129" s="91"/>
      <c r="Q129" s="91"/>
      <c r="R129" s="247"/>
    </row>
    <row r="130" spans="3:18" s="70" customFormat="1">
      <c r="C130" s="91"/>
      <c r="D130" s="91"/>
      <c r="E130" s="91"/>
      <c r="F130" s="91"/>
      <c r="G130" s="91"/>
      <c r="N130" s="91"/>
      <c r="O130" s="91"/>
      <c r="P130" s="91"/>
      <c r="Q130" s="91"/>
      <c r="R130" s="247"/>
    </row>
    <row r="131" spans="3:18" s="70" customFormat="1">
      <c r="C131" s="91"/>
      <c r="D131" s="91"/>
      <c r="E131" s="91"/>
      <c r="F131" s="91"/>
      <c r="G131" s="91"/>
      <c r="N131" s="91"/>
      <c r="O131" s="91"/>
      <c r="P131" s="91"/>
      <c r="Q131" s="91"/>
      <c r="R131" s="247"/>
    </row>
    <row r="132" spans="3:18" s="70" customFormat="1">
      <c r="C132" s="91"/>
      <c r="D132" s="91"/>
      <c r="E132" s="91"/>
      <c r="F132" s="91"/>
      <c r="G132" s="91"/>
      <c r="N132" s="91"/>
      <c r="O132" s="91"/>
      <c r="P132" s="91"/>
      <c r="Q132" s="91"/>
      <c r="R132" s="247"/>
    </row>
    <row r="133" spans="3:18" s="70" customFormat="1">
      <c r="C133" s="91"/>
      <c r="D133" s="91"/>
      <c r="E133" s="91"/>
      <c r="F133" s="91"/>
      <c r="G133" s="91"/>
      <c r="N133" s="91"/>
      <c r="O133" s="91"/>
      <c r="P133" s="91"/>
      <c r="Q133" s="91"/>
      <c r="R133" s="247"/>
    </row>
    <row r="134" spans="3:18" s="70" customFormat="1">
      <c r="C134" s="91"/>
      <c r="D134" s="91"/>
      <c r="E134" s="91"/>
      <c r="F134" s="91"/>
      <c r="G134" s="91"/>
      <c r="N134" s="91"/>
      <c r="O134" s="91"/>
      <c r="P134" s="91"/>
      <c r="Q134" s="91"/>
      <c r="R134" s="247"/>
    </row>
    <row r="135" spans="3:18" s="70" customFormat="1">
      <c r="C135" s="91"/>
      <c r="D135" s="91"/>
      <c r="E135" s="91"/>
      <c r="F135" s="91"/>
      <c r="G135" s="91"/>
      <c r="N135" s="91"/>
      <c r="O135" s="91"/>
      <c r="P135" s="91"/>
      <c r="Q135" s="91"/>
      <c r="R135" s="247"/>
    </row>
    <row r="136" spans="3:18" s="70" customFormat="1">
      <c r="C136" s="91"/>
      <c r="D136" s="91"/>
      <c r="E136" s="91"/>
      <c r="F136" s="91"/>
      <c r="G136" s="91"/>
      <c r="N136" s="91"/>
      <c r="O136" s="91"/>
      <c r="P136" s="91"/>
      <c r="Q136" s="91"/>
      <c r="R136" s="247"/>
    </row>
    <row r="137" spans="3:18" s="70" customFormat="1">
      <c r="C137" s="91"/>
      <c r="D137" s="91"/>
      <c r="E137" s="91"/>
      <c r="F137" s="91"/>
      <c r="G137" s="91"/>
      <c r="N137" s="91"/>
      <c r="O137" s="91"/>
      <c r="P137" s="91"/>
      <c r="Q137" s="91"/>
      <c r="R137" s="247"/>
    </row>
    <row r="138" spans="3:18" s="70" customFormat="1">
      <c r="C138" s="91"/>
      <c r="D138" s="91"/>
      <c r="E138" s="91"/>
      <c r="F138" s="91"/>
      <c r="G138" s="91"/>
      <c r="N138" s="91"/>
      <c r="O138" s="91"/>
      <c r="P138" s="91"/>
      <c r="Q138" s="91"/>
      <c r="R138" s="247"/>
    </row>
    <row r="139" spans="3:18" s="70" customFormat="1">
      <c r="C139" s="91"/>
      <c r="D139" s="91"/>
      <c r="E139" s="91"/>
      <c r="F139" s="91"/>
      <c r="G139" s="91"/>
      <c r="N139" s="91"/>
      <c r="O139" s="91"/>
      <c r="P139" s="91"/>
      <c r="Q139" s="91"/>
      <c r="R139" s="247"/>
    </row>
    <row r="140" spans="3:18" s="70" customFormat="1">
      <c r="C140" s="91"/>
      <c r="D140" s="91"/>
      <c r="E140" s="91"/>
      <c r="F140" s="91"/>
      <c r="G140" s="91"/>
      <c r="N140" s="91"/>
      <c r="O140" s="91"/>
      <c r="P140" s="91"/>
      <c r="Q140" s="91"/>
      <c r="R140" s="247"/>
    </row>
    <row r="141" spans="3:18" s="70" customFormat="1">
      <c r="C141" s="91"/>
      <c r="D141" s="91"/>
      <c r="E141" s="91"/>
      <c r="F141" s="91"/>
      <c r="G141" s="91"/>
      <c r="N141" s="91"/>
      <c r="O141" s="91"/>
      <c r="P141" s="91"/>
      <c r="Q141" s="91"/>
      <c r="R141" s="247"/>
    </row>
    <row r="142" spans="3:18" s="70" customFormat="1">
      <c r="C142" s="91"/>
      <c r="D142" s="91"/>
      <c r="E142" s="91"/>
      <c r="F142" s="91"/>
      <c r="G142" s="91"/>
      <c r="N142" s="91"/>
      <c r="O142" s="91"/>
      <c r="P142" s="91"/>
      <c r="Q142" s="91"/>
      <c r="R142" s="247"/>
    </row>
    <row r="143" spans="3:18" s="70" customFormat="1">
      <c r="C143" s="91"/>
      <c r="D143" s="91"/>
      <c r="E143" s="91"/>
      <c r="F143" s="91"/>
      <c r="G143" s="91"/>
      <c r="N143" s="91"/>
      <c r="O143" s="91"/>
      <c r="P143" s="91"/>
      <c r="Q143" s="91"/>
      <c r="R143" s="247"/>
    </row>
    <row r="144" spans="3:18" s="70" customFormat="1">
      <c r="C144" s="91"/>
      <c r="D144" s="91"/>
      <c r="E144" s="91"/>
      <c r="F144" s="91"/>
      <c r="G144" s="91"/>
      <c r="N144" s="91"/>
      <c r="O144" s="91"/>
      <c r="P144" s="91"/>
      <c r="Q144" s="91"/>
      <c r="R144" s="247"/>
    </row>
    <row r="145" spans="3:18" s="70" customFormat="1">
      <c r="C145" s="91"/>
      <c r="D145" s="91"/>
      <c r="E145" s="91"/>
      <c r="F145" s="91"/>
      <c r="G145" s="91"/>
      <c r="N145" s="91"/>
      <c r="O145" s="91"/>
      <c r="P145" s="91"/>
      <c r="Q145" s="91"/>
      <c r="R145" s="247"/>
    </row>
    <row r="146" spans="3:18" s="70" customFormat="1">
      <c r="C146" s="91"/>
      <c r="D146" s="91"/>
      <c r="E146" s="91"/>
      <c r="F146" s="91"/>
      <c r="G146" s="91"/>
      <c r="N146" s="91"/>
      <c r="O146" s="91"/>
      <c r="P146" s="91"/>
      <c r="Q146" s="91"/>
      <c r="R146" s="247"/>
    </row>
    <row r="147" spans="3:18" s="70" customFormat="1">
      <c r="C147" s="91"/>
      <c r="D147" s="91"/>
      <c r="E147" s="91"/>
      <c r="F147" s="91"/>
      <c r="G147" s="91"/>
      <c r="N147" s="91"/>
      <c r="O147" s="91"/>
      <c r="P147" s="91"/>
      <c r="Q147" s="91"/>
      <c r="R147" s="247"/>
    </row>
    <row r="148" spans="3:18" s="70" customFormat="1">
      <c r="C148" s="91"/>
      <c r="D148" s="91"/>
      <c r="E148" s="91"/>
      <c r="F148" s="91"/>
      <c r="G148" s="91"/>
      <c r="N148" s="91"/>
      <c r="O148" s="91"/>
      <c r="P148" s="91"/>
      <c r="Q148" s="91"/>
      <c r="R148" s="247"/>
    </row>
    <row r="149" spans="3:18" s="70" customFormat="1">
      <c r="C149" s="91"/>
      <c r="D149" s="91"/>
      <c r="E149" s="91"/>
      <c r="F149" s="91"/>
      <c r="G149" s="91"/>
      <c r="N149" s="91"/>
      <c r="O149" s="91"/>
      <c r="P149" s="91"/>
      <c r="Q149" s="91"/>
      <c r="R149" s="247"/>
    </row>
    <row r="150" spans="3:18" s="70" customFormat="1">
      <c r="C150" s="91"/>
      <c r="D150" s="91"/>
      <c r="E150" s="91"/>
      <c r="F150" s="91"/>
      <c r="G150" s="91"/>
      <c r="N150" s="91"/>
      <c r="O150" s="91"/>
      <c r="P150" s="91"/>
      <c r="Q150" s="91"/>
      <c r="R150" s="247"/>
    </row>
    <row r="151" spans="3:18" s="70" customFormat="1">
      <c r="C151" s="91"/>
      <c r="D151" s="91"/>
      <c r="E151" s="91"/>
      <c r="F151" s="91"/>
      <c r="G151" s="91"/>
      <c r="N151" s="91"/>
      <c r="O151" s="91"/>
      <c r="P151" s="91"/>
      <c r="Q151" s="91"/>
      <c r="R151" s="247"/>
    </row>
    <row r="152" spans="3:18" s="70" customFormat="1">
      <c r="C152" s="91"/>
      <c r="D152" s="91"/>
      <c r="E152" s="91"/>
      <c r="F152" s="91"/>
      <c r="G152" s="91"/>
      <c r="N152" s="91"/>
      <c r="O152" s="91"/>
      <c r="P152" s="91"/>
      <c r="Q152" s="91"/>
      <c r="R152" s="247"/>
    </row>
    <row r="153" spans="3:18" s="70" customFormat="1">
      <c r="C153" s="91"/>
      <c r="D153" s="91"/>
      <c r="E153" s="91"/>
      <c r="F153" s="91"/>
      <c r="G153" s="91"/>
      <c r="N153" s="91"/>
      <c r="O153" s="91"/>
      <c r="P153" s="91"/>
      <c r="Q153" s="91"/>
      <c r="R153" s="247"/>
    </row>
    <row r="154" spans="3:18" s="70" customFormat="1">
      <c r="C154" s="91"/>
      <c r="D154" s="91"/>
      <c r="E154" s="91"/>
      <c r="F154" s="91"/>
      <c r="G154" s="91"/>
      <c r="N154" s="91"/>
      <c r="O154" s="91"/>
      <c r="P154" s="91"/>
      <c r="Q154" s="91"/>
      <c r="R154" s="247"/>
    </row>
    <row r="155" spans="3:18" s="70" customFormat="1">
      <c r="C155" s="91"/>
      <c r="D155" s="91"/>
      <c r="E155" s="91"/>
      <c r="F155" s="91"/>
      <c r="G155" s="91"/>
      <c r="N155" s="91"/>
      <c r="O155" s="91"/>
      <c r="P155" s="91"/>
      <c r="Q155" s="91"/>
      <c r="R155" s="247"/>
    </row>
    <row r="156" spans="3:18" s="70" customFormat="1">
      <c r="C156" s="91"/>
      <c r="D156" s="91"/>
      <c r="E156" s="91"/>
      <c r="F156" s="91"/>
      <c r="G156" s="91"/>
      <c r="N156" s="91"/>
      <c r="O156" s="91"/>
      <c r="P156" s="91"/>
      <c r="Q156" s="91"/>
      <c r="R156" s="247"/>
    </row>
    <row r="157" spans="3:18" s="70" customFormat="1">
      <c r="C157" s="91"/>
      <c r="D157" s="91"/>
      <c r="E157" s="91"/>
      <c r="F157" s="91"/>
      <c r="G157" s="91"/>
      <c r="N157" s="91"/>
      <c r="O157" s="91"/>
      <c r="P157" s="91"/>
      <c r="Q157" s="91"/>
      <c r="R157" s="247"/>
    </row>
    <row r="158" spans="3:18" s="70" customFormat="1">
      <c r="C158" s="91"/>
      <c r="D158" s="91"/>
      <c r="E158" s="91"/>
      <c r="F158" s="91"/>
      <c r="G158" s="91"/>
      <c r="N158" s="91"/>
      <c r="O158" s="91"/>
      <c r="P158" s="91"/>
      <c r="Q158" s="91"/>
      <c r="R158" s="247"/>
    </row>
    <row r="159" spans="3:18" s="70" customFormat="1">
      <c r="C159" s="91"/>
      <c r="D159" s="91"/>
      <c r="E159" s="91"/>
      <c r="F159" s="91"/>
      <c r="G159" s="91"/>
      <c r="N159" s="91"/>
      <c r="O159" s="91"/>
      <c r="P159" s="91"/>
      <c r="Q159" s="91"/>
      <c r="R159" s="247"/>
    </row>
    <row r="160" spans="3:18" s="70" customFormat="1">
      <c r="C160" s="91"/>
      <c r="D160" s="91"/>
      <c r="E160" s="91"/>
      <c r="F160" s="91"/>
      <c r="G160" s="91"/>
      <c r="N160" s="91"/>
      <c r="O160" s="91"/>
      <c r="P160" s="91"/>
      <c r="Q160" s="91"/>
      <c r="R160" s="247"/>
    </row>
    <row r="161" spans="3:18" s="70" customFormat="1">
      <c r="C161" s="91"/>
      <c r="D161" s="91"/>
      <c r="E161" s="91"/>
      <c r="F161" s="91"/>
      <c r="G161" s="91"/>
      <c r="N161" s="91"/>
      <c r="O161" s="91"/>
      <c r="P161" s="91"/>
      <c r="Q161" s="91"/>
      <c r="R161" s="247"/>
    </row>
    <row r="162" spans="3:18" s="70" customFormat="1">
      <c r="C162" s="91"/>
      <c r="D162" s="91"/>
      <c r="E162" s="91"/>
      <c r="F162" s="91"/>
      <c r="G162" s="91"/>
      <c r="N162" s="91"/>
      <c r="O162" s="91"/>
      <c r="P162" s="91"/>
      <c r="Q162" s="91"/>
      <c r="R162" s="247"/>
    </row>
    <row r="163" spans="3:18" s="70" customFormat="1">
      <c r="C163" s="91"/>
      <c r="D163" s="91"/>
      <c r="E163" s="91"/>
      <c r="F163" s="91"/>
      <c r="G163" s="91"/>
      <c r="N163" s="91"/>
      <c r="O163" s="91"/>
      <c r="P163" s="91"/>
      <c r="Q163" s="91"/>
      <c r="R163" s="247"/>
    </row>
    <row r="164" spans="3:18" s="70" customFormat="1">
      <c r="C164" s="91"/>
      <c r="D164" s="91"/>
      <c r="E164" s="91"/>
      <c r="F164" s="91"/>
      <c r="G164" s="91"/>
      <c r="N164" s="91"/>
      <c r="O164" s="91"/>
      <c r="P164" s="91"/>
      <c r="Q164" s="91"/>
      <c r="R164" s="247"/>
    </row>
    <row r="165" spans="3:18" s="70" customFormat="1">
      <c r="C165" s="91"/>
      <c r="D165" s="91"/>
      <c r="E165" s="91"/>
      <c r="F165" s="91"/>
      <c r="G165" s="91"/>
      <c r="N165" s="91"/>
      <c r="O165" s="91"/>
      <c r="P165" s="91"/>
      <c r="Q165" s="91"/>
      <c r="R165" s="247"/>
    </row>
    <row r="166" spans="3:18" s="70" customFormat="1">
      <c r="C166" s="91"/>
      <c r="D166" s="91"/>
      <c r="E166" s="91"/>
      <c r="F166" s="91"/>
      <c r="G166" s="91"/>
      <c r="N166" s="91"/>
      <c r="O166" s="91"/>
      <c r="P166" s="91"/>
      <c r="Q166" s="91"/>
      <c r="R166" s="247"/>
    </row>
    <row r="167" spans="3:18" s="70" customFormat="1">
      <c r="C167" s="91"/>
      <c r="D167" s="91"/>
      <c r="E167" s="91"/>
      <c r="F167" s="91"/>
      <c r="G167" s="91"/>
      <c r="N167" s="91"/>
      <c r="O167" s="91"/>
      <c r="P167" s="91"/>
      <c r="Q167" s="91"/>
      <c r="R167" s="247"/>
    </row>
    <row r="168" spans="3:18" s="70" customFormat="1">
      <c r="C168" s="91"/>
      <c r="D168" s="91"/>
      <c r="E168" s="91"/>
      <c r="F168" s="91"/>
      <c r="G168" s="91"/>
      <c r="N168" s="91"/>
      <c r="O168" s="91"/>
      <c r="P168" s="91"/>
      <c r="Q168" s="91"/>
      <c r="R168" s="247"/>
    </row>
    <row r="169" spans="3:18" s="70" customFormat="1">
      <c r="C169" s="91"/>
      <c r="D169" s="91"/>
      <c r="E169" s="91"/>
      <c r="F169" s="91"/>
      <c r="G169" s="91"/>
      <c r="N169" s="91"/>
      <c r="O169" s="91"/>
      <c r="P169" s="91"/>
      <c r="Q169" s="91"/>
      <c r="R169" s="247"/>
    </row>
    <row r="170" spans="3:18" s="70" customFormat="1">
      <c r="C170" s="91"/>
      <c r="D170" s="91"/>
      <c r="E170" s="91"/>
      <c r="F170" s="91"/>
      <c r="G170" s="91"/>
      <c r="N170" s="91"/>
      <c r="O170" s="91"/>
      <c r="P170" s="91"/>
      <c r="Q170" s="91"/>
      <c r="R170" s="247"/>
    </row>
    <row r="171" spans="3:18" s="70" customFormat="1">
      <c r="C171" s="91"/>
      <c r="D171" s="91"/>
      <c r="E171" s="91"/>
      <c r="F171" s="91"/>
      <c r="G171" s="91"/>
      <c r="N171" s="91"/>
      <c r="O171" s="91"/>
      <c r="P171" s="91"/>
      <c r="Q171" s="91"/>
      <c r="R171" s="247"/>
    </row>
    <row r="172" spans="3:18" s="70" customFormat="1">
      <c r="C172" s="91"/>
      <c r="D172" s="91"/>
      <c r="E172" s="91"/>
      <c r="F172" s="91"/>
      <c r="G172" s="91"/>
      <c r="N172" s="91"/>
      <c r="O172" s="91"/>
      <c r="P172" s="91"/>
      <c r="Q172" s="91"/>
      <c r="R172" s="247"/>
    </row>
    <row r="173" spans="3:18" s="70" customFormat="1">
      <c r="C173" s="91"/>
      <c r="D173" s="91"/>
      <c r="E173" s="91"/>
      <c r="F173" s="91"/>
      <c r="G173" s="91"/>
      <c r="N173" s="91"/>
      <c r="O173" s="91"/>
      <c r="P173" s="91"/>
      <c r="Q173" s="91"/>
      <c r="R173" s="247"/>
    </row>
    <row r="174" spans="3:18" s="70" customFormat="1">
      <c r="C174" s="91"/>
      <c r="D174" s="91"/>
      <c r="E174" s="91"/>
      <c r="F174" s="91"/>
      <c r="G174" s="91"/>
      <c r="N174" s="91"/>
      <c r="O174" s="91"/>
      <c r="P174" s="91"/>
      <c r="Q174" s="91"/>
      <c r="R174" s="247"/>
    </row>
    <row r="175" spans="3:18" s="70" customFormat="1">
      <c r="C175" s="91"/>
      <c r="D175" s="91"/>
      <c r="E175" s="91"/>
      <c r="F175" s="91"/>
      <c r="G175" s="91"/>
      <c r="N175" s="91"/>
      <c r="O175" s="91"/>
      <c r="P175" s="91"/>
      <c r="Q175" s="91"/>
      <c r="R175" s="247"/>
    </row>
    <row r="176" spans="3:18" s="70" customFormat="1">
      <c r="C176" s="91"/>
      <c r="D176" s="91"/>
      <c r="E176" s="91"/>
      <c r="F176" s="91"/>
      <c r="G176" s="91"/>
      <c r="N176" s="91"/>
      <c r="O176" s="91"/>
      <c r="P176" s="91"/>
      <c r="Q176" s="91"/>
      <c r="R176" s="247"/>
    </row>
    <row r="177" spans="3:18" s="70" customFormat="1">
      <c r="C177" s="91"/>
      <c r="D177" s="91"/>
      <c r="E177" s="91"/>
      <c r="F177" s="91"/>
      <c r="G177" s="91"/>
      <c r="N177" s="91"/>
      <c r="O177" s="91"/>
      <c r="P177" s="91"/>
      <c r="Q177" s="91"/>
      <c r="R177" s="247"/>
    </row>
    <row r="178" spans="3:18" s="70" customFormat="1">
      <c r="C178" s="91"/>
      <c r="D178" s="91"/>
      <c r="E178" s="91"/>
      <c r="F178" s="91"/>
      <c r="G178" s="91"/>
      <c r="N178" s="91"/>
      <c r="O178" s="91"/>
      <c r="P178" s="91"/>
      <c r="Q178" s="91"/>
      <c r="R178" s="247"/>
    </row>
    <row r="179" spans="3:18" s="70" customFormat="1">
      <c r="C179" s="91"/>
      <c r="D179" s="91"/>
      <c r="E179" s="91"/>
      <c r="F179" s="91"/>
      <c r="G179" s="91"/>
      <c r="N179" s="91"/>
      <c r="O179" s="91"/>
      <c r="P179" s="91"/>
      <c r="Q179" s="91"/>
      <c r="R179" s="247"/>
    </row>
    <row r="180" spans="3:18" s="70" customFormat="1">
      <c r="C180" s="91"/>
      <c r="D180" s="91"/>
      <c r="E180" s="91"/>
      <c r="F180" s="91"/>
      <c r="G180" s="91"/>
      <c r="N180" s="91"/>
      <c r="O180" s="91"/>
      <c r="P180" s="91"/>
      <c r="Q180" s="91"/>
      <c r="R180" s="247"/>
    </row>
    <row r="181" spans="3:18" s="70" customFormat="1">
      <c r="C181" s="91"/>
      <c r="D181" s="91"/>
      <c r="E181" s="91"/>
      <c r="F181" s="91"/>
      <c r="G181" s="91"/>
      <c r="N181" s="91"/>
      <c r="O181" s="91"/>
      <c r="P181" s="91"/>
      <c r="Q181" s="91"/>
      <c r="R181" s="247"/>
    </row>
    <row r="182" spans="3:18" s="70" customFormat="1">
      <c r="C182" s="91"/>
      <c r="D182" s="91"/>
      <c r="E182" s="91"/>
      <c r="F182" s="91"/>
      <c r="G182" s="91"/>
      <c r="N182" s="91"/>
      <c r="O182" s="91"/>
      <c r="P182" s="91"/>
      <c r="Q182" s="91"/>
      <c r="R182" s="247"/>
    </row>
    <row r="183" spans="3:18" s="70" customFormat="1">
      <c r="C183" s="91"/>
      <c r="D183" s="91"/>
      <c r="E183" s="91"/>
      <c r="F183" s="91"/>
      <c r="G183" s="91"/>
      <c r="N183" s="91"/>
      <c r="O183" s="91"/>
      <c r="P183" s="91"/>
      <c r="Q183" s="91"/>
      <c r="R183" s="247"/>
    </row>
    <row r="184" spans="3:18" s="70" customFormat="1">
      <c r="C184" s="91"/>
      <c r="D184" s="91"/>
      <c r="E184" s="91"/>
      <c r="F184" s="91"/>
      <c r="G184" s="91"/>
      <c r="N184" s="91"/>
      <c r="O184" s="91"/>
      <c r="P184" s="91"/>
      <c r="Q184" s="91"/>
      <c r="R184" s="247"/>
    </row>
    <row r="185" spans="3:18" s="70" customFormat="1">
      <c r="C185" s="91"/>
      <c r="D185" s="91"/>
      <c r="E185" s="91"/>
      <c r="F185" s="91"/>
      <c r="G185" s="91"/>
      <c r="N185" s="91"/>
      <c r="O185" s="91"/>
      <c r="P185" s="91"/>
      <c r="Q185" s="91"/>
      <c r="R185" s="247"/>
    </row>
    <row r="186" spans="3:18" s="70" customFormat="1">
      <c r="C186" s="91"/>
      <c r="D186" s="91"/>
      <c r="E186" s="91"/>
      <c r="F186" s="91"/>
      <c r="G186" s="91"/>
      <c r="N186" s="91"/>
      <c r="O186" s="91"/>
      <c r="P186" s="91"/>
      <c r="Q186" s="91"/>
      <c r="R186" s="247"/>
    </row>
    <row r="187" spans="3:18" s="70" customFormat="1">
      <c r="C187" s="91"/>
      <c r="D187" s="91"/>
      <c r="E187" s="91"/>
      <c r="F187" s="91"/>
      <c r="G187" s="91"/>
      <c r="N187" s="91"/>
      <c r="O187" s="91"/>
      <c r="P187" s="91"/>
      <c r="Q187" s="91"/>
      <c r="R187" s="247"/>
    </row>
    <row r="188" spans="3:18" s="70" customFormat="1">
      <c r="C188" s="91"/>
      <c r="D188" s="91"/>
      <c r="E188" s="91"/>
      <c r="F188" s="91"/>
      <c r="G188" s="91"/>
      <c r="N188" s="91"/>
      <c r="O188" s="91"/>
      <c r="P188" s="91"/>
      <c r="Q188" s="91"/>
      <c r="R188" s="247"/>
    </row>
    <row r="189" spans="3:18" s="70" customFormat="1">
      <c r="C189" s="91"/>
      <c r="D189" s="91"/>
      <c r="E189" s="91"/>
      <c r="F189" s="91"/>
      <c r="G189" s="91"/>
      <c r="N189" s="91"/>
      <c r="O189" s="91"/>
      <c r="P189" s="91"/>
      <c r="Q189" s="91"/>
      <c r="R189" s="247"/>
    </row>
    <row r="190" spans="3:18" s="70" customFormat="1">
      <c r="C190" s="91"/>
      <c r="D190" s="91"/>
      <c r="E190" s="91"/>
      <c r="F190" s="91"/>
      <c r="G190" s="91"/>
      <c r="N190" s="91"/>
      <c r="O190" s="91"/>
      <c r="P190" s="91"/>
      <c r="Q190" s="91"/>
      <c r="R190" s="247"/>
    </row>
    <row r="191" spans="3:18" s="70" customFormat="1">
      <c r="C191" s="91"/>
      <c r="D191" s="91"/>
      <c r="E191" s="91"/>
      <c r="F191" s="91"/>
      <c r="G191" s="91"/>
      <c r="N191" s="91"/>
      <c r="O191" s="91"/>
      <c r="P191" s="91"/>
      <c r="Q191" s="91"/>
      <c r="R191" s="247"/>
    </row>
    <row r="192" spans="3:18" s="70" customFormat="1">
      <c r="C192" s="91"/>
      <c r="D192" s="91"/>
      <c r="E192" s="91"/>
      <c r="F192" s="91"/>
      <c r="G192" s="91"/>
      <c r="N192" s="91"/>
      <c r="O192" s="91"/>
      <c r="P192" s="91"/>
      <c r="Q192" s="91"/>
      <c r="R192" s="247"/>
    </row>
    <row r="193" spans="3:18" s="70" customFormat="1">
      <c r="C193" s="91"/>
      <c r="D193" s="91"/>
      <c r="E193" s="91"/>
      <c r="F193" s="91"/>
      <c r="G193" s="91"/>
      <c r="N193" s="91"/>
      <c r="O193" s="91"/>
      <c r="P193" s="91"/>
      <c r="Q193" s="91"/>
      <c r="R193" s="247"/>
    </row>
    <row r="194" spans="3:18" s="70" customFormat="1">
      <c r="C194" s="91"/>
      <c r="D194" s="91"/>
      <c r="E194" s="91"/>
      <c r="F194" s="91"/>
      <c r="G194" s="91"/>
      <c r="N194" s="91"/>
      <c r="O194" s="91"/>
      <c r="P194" s="91"/>
      <c r="Q194" s="91"/>
      <c r="R194" s="247"/>
    </row>
    <row r="195" spans="3:18" s="70" customFormat="1">
      <c r="C195" s="91"/>
      <c r="D195" s="91"/>
      <c r="E195" s="91"/>
      <c r="F195" s="91"/>
      <c r="G195" s="91"/>
      <c r="N195" s="91"/>
      <c r="O195" s="91"/>
      <c r="P195" s="91"/>
      <c r="Q195" s="91"/>
      <c r="R195" s="247"/>
    </row>
    <row r="196" spans="3:18" s="70" customFormat="1">
      <c r="C196" s="91"/>
      <c r="D196" s="91"/>
      <c r="E196" s="91"/>
      <c r="F196" s="91"/>
      <c r="G196" s="91"/>
      <c r="N196" s="91"/>
      <c r="O196" s="91"/>
      <c r="P196" s="91"/>
      <c r="Q196" s="91"/>
      <c r="R196" s="247"/>
    </row>
    <row r="197" spans="3:18" s="70" customFormat="1">
      <c r="C197" s="91"/>
      <c r="D197" s="91"/>
      <c r="E197" s="91"/>
      <c r="F197" s="91"/>
      <c r="G197" s="91"/>
      <c r="N197" s="91"/>
      <c r="O197" s="91"/>
      <c r="P197" s="91"/>
      <c r="Q197" s="91"/>
      <c r="R197" s="247"/>
    </row>
    <row r="198" spans="3:18" s="70" customFormat="1">
      <c r="C198" s="91"/>
      <c r="D198" s="91"/>
      <c r="E198" s="91"/>
      <c r="F198" s="91"/>
      <c r="G198" s="91"/>
      <c r="N198" s="91"/>
      <c r="O198" s="91"/>
      <c r="P198" s="91"/>
      <c r="Q198" s="91"/>
      <c r="R198" s="247"/>
    </row>
    <row r="199" spans="3:18" s="70" customFormat="1">
      <c r="C199" s="91"/>
      <c r="D199" s="91"/>
      <c r="E199" s="91"/>
      <c r="F199" s="91"/>
      <c r="G199" s="91"/>
      <c r="N199" s="91"/>
      <c r="O199" s="91"/>
      <c r="P199" s="91"/>
      <c r="Q199" s="91"/>
      <c r="R199" s="247"/>
    </row>
    <row r="200" spans="3:18" s="70" customFormat="1">
      <c r="C200" s="91"/>
      <c r="D200" s="91"/>
      <c r="E200" s="91"/>
      <c r="F200" s="91"/>
      <c r="G200" s="91"/>
      <c r="N200" s="91"/>
      <c r="O200" s="91"/>
      <c r="P200" s="91"/>
      <c r="Q200" s="91"/>
      <c r="R200" s="247"/>
    </row>
    <row r="201" spans="3:18" s="70" customFormat="1">
      <c r="C201" s="91"/>
      <c r="D201" s="91"/>
      <c r="E201" s="91"/>
      <c r="F201" s="91"/>
      <c r="G201" s="91"/>
      <c r="N201" s="91"/>
      <c r="O201" s="91"/>
      <c r="P201" s="91"/>
      <c r="Q201" s="91"/>
      <c r="R201" s="247"/>
    </row>
    <row r="202" spans="3:18" s="70" customFormat="1">
      <c r="C202" s="91"/>
      <c r="D202" s="91"/>
      <c r="E202" s="91"/>
      <c r="F202" s="91"/>
      <c r="G202" s="91"/>
      <c r="N202" s="91"/>
      <c r="O202" s="91"/>
      <c r="P202" s="91"/>
      <c r="Q202" s="91"/>
      <c r="R202" s="247"/>
    </row>
    <row r="203" spans="3:18" s="70" customFormat="1">
      <c r="C203" s="91"/>
      <c r="D203" s="91"/>
      <c r="E203" s="91"/>
      <c r="F203" s="91"/>
      <c r="G203" s="91"/>
      <c r="N203" s="91"/>
      <c r="O203" s="91"/>
      <c r="P203" s="91"/>
      <c r="Q203" s="91"/>
      <c r="R203" s="247"/>
    </row>
    <row r="204" spans="3:18" s="70" customFormat="1">
      <c r="C204" s="91"/>
      <c r="D204" s="91"/>
      <c r="E204" s="91"/>
      <c r="F204" s="91"/>
      <c r="G204" s="91"/>
      <c r="N204" s="91"/>
      <c r="O204" s="91"/>
      <c r="P204" s="91"/>
      <c r="Q204" s="91"/>
      <c r="R204" s="247"/>
    </row>
    <row r="205" spans="3:18" s="70" customFormat="1">
      <c r="C205" s="91"/>
      <c r="D205" s="91"/>
      <c r="E205" s="91"/>
      <c r="F205" s="91"/>
      <c r="G205" s="91"/>
      <c r="N205" s="91"/>
      <c r="O205" s="91"/>
      <c r="P205" s="91"/>
      <c r="Q205" s="91"/>
      <c r="R205" s="247"/>
    </row>
    <row r="206" spans="3:18" s="70" customFormat="1">
      <c r="C206" s="91"/>
      <c r="D206" s="91"/>
      <c r="E206" s="91"/>
      <c r="F206" s="91"/>
      <c r="G206" s="91"/>
      <c r="N206" s="91"/>
      <c r="O206" s="91"/>
      <c r="P206" s="91"/>
      <c r="Q206" s="91"/>
      <c r="R206" s="247"/>
    </row>
    <row r="207" spans="3:18" s="70" customFormat="1">
      <c r="C207" s="91"/>
      <c r="D207" s="91"/>
      <c r="E207" s="91"/>
      <c r="F207" s="91"/>
      <c r="G207" s="91"/>
      <c r="N207" s="91"/>
      <c r="O207" s="91"/>
      <c r="P207" s="91"/>
      <c r="Q207" s="91"/>
      <c r="R207" s="247"/>
    </row>
    <row r="208" spans="3:18" s="70" customFormat="1">
      <c r="C208" s="91"/>
      <c r="D208" s="91"/>
      <c r="E208" s="91"/>
      <c r="F208" s="91"/>
      <c r="G208" s="91"/>
      <c r="N208" s="91"/>
      <c r="O208" s="91"/>
      <c r="P208" s="91"/>
      <c r="Q208" s="91"/>
      <c r="R208" s="247"/>
    </row>
    <row r="209" spans="3:18" s="70" customFormat="1">
      <c r="C209" s="91"/>
      <c r="D209" s="91"/>
      <c r="E209" s="91"/>
      <c r="F209" s="91"/>
      <c r="G209" s="91"/>
      <c r="N209" s="91"/>
      <c r="O209" s="91"/>
      <c r="P209" s="91"/>
      <c r="Q209" s="91"/>
      <c r="R209" s="247"/>
    </row>
    <row r="210" spans="3:18" s="70" customFormat="1">
      <c r="C210" s="91"/>
      <c r="D210" s="91"/>
      <c r="E210" s="91"/>
      <c r="F210" s="91"/>
      <c r="G210" s="91"/>
      <c r="N210" s="91"/>
      <c r="O210" s="91"/>
      <c r="P210" s="91"/>
      <c r="Q210" s="91"/>
      <c r="R210" s="247"/>
    </row>
    <row r="211" spans="3:18" s="70" customFormat="1">
      <c r="C211" s="91"/>
      <c r="D211" s="91"/>
      <c r="E211" s="91"/>
      <c r="F211" s="91"/>
      <c r="G211" s="91"/>
      <c r="N211" s="91"/>
      <c r="O211" s="91"/>
      <c r="P211" s="91"/>
      <c r="Q211" s="91"/>
      <c r="R211" s="247"/>
    </row>
    <row r="212" spans="3:18" s="70" customFormat="1">
      <c r="C212" s="91"/>
      <c r="D212" s="91"/>
      <c r="E212" s="91"/>
      <c r="F212" s="91"/>
      <c r="G212" s="91"/>
      <c r="N212" s="91"/>
      <c r="O212" s="91"/>
      <c r="P212" s="91"/>
      <c r="Q212" s="91"/>
      <c r="R212" s="247"/>
    </row>
    <row r="213" spans="3:18" s="70" customFormat="1">
      <c r="C213" s="91"/>
      <c r="D213" s="91"/>
      <c r="E213" s="91"/>
      <c r="F213" s="91"/>
      <c r="G213" s="91"/>
      <c r="N213" s="91"/>
      <c r="O213" s="91"/>
      <c r="P213" s="91"/>
      <c r="Q213" s="91"/>
      <c r="R213" s="247"/>
    </row>
    <row r="214" spans="3:18" s="70" customFormat="1">
      <c r="C214" s="91"/>
      <c r="D214" s="91"/>
      <c r="E214" s="91"/>
      <c r="F214" s="91"/>
      <c r="G214" s="91"/>
      <c r="N214" s="91"/>
      <c r="O214" s="91"/>
      <c r="P214" s="91"/>
      <c r="Q214" s="91"/>
      <c r="R214" s="247"/>
    </row>
    <row r="215" spans="3:18" s="70" customFormat="1">
      <c r="C215" s="91"/>
      <c r="D215" s="91"/>
      <c r="E215" s="91"/>
      <c r="F215" s="91"/>
      <c r="G215" s="91"/>
      <c r="N215" s="91"/>
      <c r="O215" s="91"/>
      <c r="P215" s="91"/>
      <c r="Q215" s="91"/>
      <c r="R215" s="247"/>
    </row>
    <row r="216" spans="3:18" s="70" customFormat="1">
      <c r="C216" s="91"/>
      <c r="D216" s="91"/>
      <c r="E216" s="91"/>
      <c r="F216" s="91"/>
      <c r="G216" s="91"/>
      <c r="N216" s="91"/>
      <c r="O216" s="91"/>
      <c r="P216" s="91"/>
      <c r="Q216" s="91"/>
      <c r="R216" s="247"/>
    </row>
    <row r="217" spans="3:18" s="70" customFormat="1">
      <c r="C217" s="91"/>
      <c r="D217" s="91"/>
      <c r="E217" s="91"/>
      <c r="F217" s="91"/>
      <c r="G217" s="91"/>
      <c r="N217" s="91"/>
      <c r="O217" s="91"/>
      <c r="P217" s="91"/>
      <c r="Q217" s="91"/>
      <c r="R217" s="247"/>
    </row>
    <row r="218" spans="3:18" s="70" customFormat="1">
      <c r="C218" s="91"/>
      <c r="D218" s="91"/>
      <c r="E218" s="91"/>
      <c r="F218" s="91"/>
      <c r="G218" s="91"/>
      <c r="N218" s="91"/>
      <c r="O218" s="91"/>
      <c r="P218" s="91"/>
      <c r="Q218" s="91"/>
      <c r="R218" s="247"/>
    </row>
    <row r="219" spans="3:18" s="70" customFormat="1">
      <c r="C219" s="91"/>
      <c r="D219" s="91"/>
      <c r="E219" s="91"/>
      <c r="F219" s="91"/>
      <c r="G219" s="91"/>
      <c r="N219" s="91"/>
      <c r="O219" s="91"/>
      <c r="P219" s="91"/>
      <c r="Q219" s="91"/>
      <c r="R219" s="247"/>
    </row>
    <row r="220" spans="3:18" s="70" customFormat="1">
      <c r="C220" s="91"/>
      <c r="D220" s="91"/>
      <c r="E220" s="91"/>
      <c r="F220" s="91"/>
      <c r="G220" s="91"/>
      <c r="N220" s="91"/>
      <c r="O220" s="91"/>
      <c r="P220" s="91"/>
      <c r="Q220" s="91"/>
      <c r="R220" s="247"/>
    </row>
    <row r="221" spans="3:18" s="70" customFormat="1">
      <c r="C221" s="91"/>
      <c r="D221" s="91"/>
      <c r="E221" s="91"/>
      <c r="F221" s="91"/>
      <c r="G221" s="91"/>
      <c r="N221" s="91"/>
      <c r="O221" s="91"/>
      <c r="P221" s="91"/>
      <c r="Q221" s="91"/>
      <c r="R221" s="247"/>
    </row>
    <row r="222" spans="3:18" s="70" customFormat="1">
      <c r="C222" s="91"/>
      <c r="D222" s="91"/>
      <c r="E222" s="91"/>
      <c r="F222" s="91"/>
      <c r="G222" s="91"/>
      <c r="N222" s="91"/>
      <c r="O222" s="91"/>
      <c r="P222" s="91"/>
      <c r="Q222" s="91"/>
      <c r="R222" s="247"/>
    </row>
    <row r="223" spans="3:18" s="70" customFormat="1">
      <c r="C223" s="91"/>
      <c r="D223" s="91"/>
      <c r="E223" s="91"/>
      <c r="F223" s="91"/>
      <c r="G223" s="91"/>
      <c r="N223" s="91"/>
      <c r="O223" s="91"/>
      <c r="P223" s="91"/>
      <c r="Q223" s="91"/>
      <c r="R223" s="247"/>
    </row>
    <row r="224" spans="3:18" s="70" customFormat="1">
      <c r="C224" s="91"/>
      <c r="D224" s="91"/>
      <c r="E224" s="91"/>
      <c r="F224" s="91"/>
      <c r="G224" s="91"/>
      <c r="N224" s="91"/>
      <c r="O224" s="91"/>
      <c r="P224" s="91"/>
      <c r="Q224" s="91"/>
      <c r="R224" s="247"/>
    </row>
    <row r="225" spans="3:18" s="70" customFormat="1">
      <c r="C225" s="91"/>
      <c r="D225" s="91"/>
      <c r="E225" s="91"/>
      <c r="F225" s="91"/>
      <c r="G225" s="91"/>
      <c r="N225" s="91"/>
      <c r="O225" s="91"/>
      <c r="P225" s="91"/>
      <c r="Q225" s="91"/>
      <c r="R225" s="247"/>
    </row>
    <row r="226" spans="3:18" s="70" customFormat="1">
      <c r="C226" s="91"/>
      <c r="D226" s="91"/>
      <c r="E226" s="91"/>
      <c r="F226" s="91"/>
      <c r="G226" s="91"/>
      <c r="N226" s="91"/>
      <c r="O226" s="91"/>
      <c r="P226" s="91"/>
      <c r="Q226" s="91"/>
      <c r="R226" s="247"/>
    </row>
    <row r="227" spans="3:18" s="70" customFormat="1">
      <c r="C227" s="91"/>
      <c r="D227" s="91"/>
      <c r="E227" s="91"/>
      <c r="F227" s="91"/>
      <c r="G227" s="91"/>
      <c r="N227" s="91"/>
      <c r="O227" s="91"/>
      <c r="P227" s="91"/>
      <c r="Q227" s="91"/>
      <c r="R227" s="247"/>
    </row>
    <row r="228" spans="3:18" s="70" customFormat="1">
      <c r="C228" s="91"/>
      <c r="D228" s="91"/>
      <c r="E228" s="91"/>
      <c r="F228" s="91"/>
      <c r="G228" s="91"/>
      <c r="N228" s="91"/>
      <c r="O228" s="91"/>
      <c r="P228" s="91"/>
      <c r="Q228" s="91"/>
      <c r="R228" s="247"/>
    </row>
    <row r="229" spans="3:18" s="70" customFormat="1">
      <c r="C229" s="91"/>
      <c r="D229" s="91"/>
      <c r="E229" s="91"/>
      <c r="F229" s="91"/>
      <c r="G229" s="91"/>
      <c r="N229" s="91"/>
      <c r="O229" s="91"/>
      <c r="P229" s="91"/>
      <c r="Q229" s="91"/>
      <c r="R229" s="247"/>
    </row>
    <row r="230" spans="3:18" s="70" customFormat="1">
      <c r="C230" s="91"/>
      <c r="D230" s="91"/>
      <c r="E230" s="91"/>
      <c r="F230" s="91"/>
      <c r="G230" s="91"/>
      <c r="N230" s="91"/>
      <c r="O230" s="91"/>
      <c r="P230" s="91"/>
      <c r="Q230" s="91"/>
      <c r="R230" s="247"/>
    </row>
    <row r="231" spans="3:18" s="70" customFormat="1">
      <c r="C231" s="91"/>
      <c r="D231" s="91"/>
      <c r="E231" s="91"/>
      <c r="F231" s="91"/>
      <c r="G231" s="91"/>
      <c r="N231" s="91"/>
      <c r="O231" s="91"/>
      <c r="P231" s="91"/>
      <c r="Q231" s="91"/>
      <c r="R231" s="247"/>
    </row>
    <row r="232" spans="3:18" s="70" customFormat="1">
      <c r="C232" s="91"/>
      <c r="D232" s="91"/>
      <c r="E232" s="91"/>
      <c r="F232" s="91"/>
      <c r="G232" s="91"/>
      <c r="N232" s="91"/>
      <c r="O232" s="91"/>
      <c r="P232" s="91"/>
      <c r="Q232" s="91"/>
      <c r="R232" s="247"/>
    </row>
    <row r="233" spans="3:18" s="70" customFormat="1">
      <c r="C233" s="91"/>
      <c r="D233" s="91"/>
      <c r="E233" s="91"/>
      <c r="F233" s="91"/>
      <c r="G233" s="91"/>
      <c r="N233" s="91"/>
      <c r="O233" s="91"/>
      <c r="P233" s="91"/>
      <c r="Q233" s="91"/>
      <c r="R233" s="247"/>
    </row>
    <row r="234" spans="3:18" s="70" customFormat="1">
      <c r="C234" s="91"/>
      <c r="D234" s="91"/>
      <c r="E234" s="91"/>
      <c r="F234" s="91"/>
      <c r="G234" s="91"/>
      <c r="N234" s="91"/>
      <c r="O234" s="91"/>
      <c r="P234" s="91"/>
      <c r="Q234" s="91"/>
      <c r="R234" s="247"/>
    </row>
    <row r="235" spans="3:18" s="70" customFormat="1">
      <c r="C235" s="91"/>
      <c r="D235" s="91"/>
      <c r="E235" s="91"/>
      <c r="F235" s="91"/>
      <c r="G235" s="91"/>
      <c r="N235" s="91"/>
      <c r="O235" s="91"/>
      <c r="P235" s="91"/>
      <c r="Q235" s="91"/>
      <c r="R235" s="247"/>
    </row>
    <row r="236" spans="3:18" s="70" customFormat="1">
      <c r="C236" s="91"/>
      <c r="D236" s="91"/>
      <c r="E236" s="91"/>
      <c r="F236" s="91"/>
      <c r="G236" s="91"/>
      <c r="N236" s="91"/>
      <c r="O236" s="91"/>
      <c r="P236" s="91"/>
      <c r="Q236" s="91"/>
      <c r="R236" s="247"/>
    </row>
    <row r="237" spans="3:18" s="70" customFormat="1">
      <c r="C237" s="91"/>
      <c r="D237" s="91"/>
      <c r="E237" s="91"/>
      <c r="F237" s="91"/>
      <c r="G237" s="91"/>
      <c r="N237" s="91"/>
      <c r="O237" s="91"/>
      <c r="P237" s="91"/>
      <c r="Q237" s="91"/>
      <c r="R237" s="247"/>
    </row>
    <row r="238" spans="3:18" s="70" customFormat="1">
      <c r="C238" s="91"/>
      <c r="D238" s="91"/>
      <c r="E238" s="91"/>
      <c r="F238" s="91"/>
      <c r="G238" s="91"/>
      <c r="N238" s="91"/>
      <c r="O238" s="91"/>
      <c r="P238" s="91"/>
      <c r="Q238" s="91"/>
      <c r="R238" s="247"/>
    </row>
    <row r="239" spans="3:18" s="70" customFormat="1">
      <c r="C239" s="91"/>
      <c r="D239" s="91"/>
      <c r="E239" s="91"/>
      <c r="F239" s="91"/>
      <c r="G239" s="91"/>
      <c r="N239" s="91"/>
      <c r="O239" s="91"/>
      <c r="P239" s="91"/>
      <c r="Q239" s="91"/>
      <c r="R239" s="247"/>
    </row>
    <row r="240" spans="3:18" s="70" customFormat="1">
      <c r="C240" s="91"/>
      <c r="D240" s="91"/>
      <c r="E240" s="91"/>
      <c r="F240" s="91"/>
      <c r="G240" s="91"/>
      <c r="N240" s="91"/>
      <c r="O240" s="91"/>
      <c r="P240" s="91"/>
      <c r="Q240" s="91"/>
      <c r="R240" s="247"/>
    </row>
    <row r="241" spans="3:18" s="70" customFormat="1">
      <c r="C241" s="91"/>
      <c r="D241" s="91"/>
      <c r="E241" s="91"/>
      <c r="F241" s="91"/>
      <c r="G241" s="91"/>
      <c r="N241" s="91"/>
      <c r="O241" s="91"/>
      <c r="P241" s="91"/>
      <c r="Q241" s="91"/>
      <c r="R241" s="247"/>
    </row>
    <row r="242" spans="3:18" s="70" customFormat="1">
      <c r="C242" s="91"/>
      <c r="D242" s="91"/>
      <c r="E242" s="91"/>
      <c r="F242" s="91"/>
      <c r="G242" s="91"/>
      <c r="N242" s="91"/>
      <c r="O242" s="91"/>
      <c r="P242" s="91"/>
      <c r="Q242" s="91"/>
      <c r="R242" s="247"/>
    </row>
    <row r="243" spans="3:18" s="70" customFormat="1">
      <c r="C243" s="91"/>
      <c r="D243" s="91"/>
      <c r="E243" s="91"/>
      <c r="F243" s="91"/>
      <c r="G243" s="91"/>
      <c r="N243" s="91"/>
      <c r="O243" s="91"/>
      <c r="P243" s="91"/>
      <c r="Q243" s="91"/>
      <c r="R243" s="247"/>
    </row>
    <row r="244" spans="3:18" s="70" customFormat="1">
      <c r="C244" s="91"/>
      <c r="D244" s="91"/>
      <c r="E244" s="91"/>
      <c r="F244" s="91"/>
      <c r="G244" s="91"/>
      <c r="N244" s="91"/>
      <c r="O244" s="91"/>
      <c r="P244" s="91"/>
      <c r="Q244" s="91"/>
      <c r="R244" s="247"/>
    </row>
    <row r="245" spans="3:18" s="70" customFormat="1">
      <c r="C245" s="91"/>
      <c r="D245" s="91"/>
      <c r="E245" s="91"/>
      <c r="F245" s="91"/>
      <c r="G245" s="91"/>
      <c r="N245" s="91"/>
      <c r="O245" s="91"/>
      <c r="P245" s="91"/>
      <c r="Q245" s="91"/>
      <c r="R245" s="247"/>
    </row>
    <row r="246" spans="3:18" s="70" customFormat="1">
      <c r="C246" s="91"/>
      <c r="D246" s="91"/>
      <c r="E246" s="91"/>
      <c r="F246" s="91"/>
      <c r="G246" s="91"/>
      <c r="N246" s="91"/>
      <c r="O246" s="91"/>
      <c r="P246" s="91"/>
      <c r="Q246" s="91"/>
      <c r="R246" s="247"/>
    </row>
    <row r="247" spans="3:18" s="70" customFormat="1">
      <c r="C247" s="91"/>
      <c r="D247" s="91"/>
      <c r="E247" s="91"/>
      <c r="F247" s="91"/>
      <c r="G247" s="91"/>
      <c r="N247" s="91"/>
      <c r="O247" s="91"/>
      <c r="P247" s="91"/>
      <c r="Q247" s="91"/>
      <c r="R247" s="247"/>
    </row>
    <row r="248" spans="3:18" s="70" customFormat="1">
      <c r="C248" s="91"/>
      <c r="D248" s="91"/>
      <c r="E248" s="91"/>
      <c r="F248" s="91"/>
      <c r="G248" s="91"/>
      <c r="N248" s="91"/>
      <c r="O248" s="91"/>
      <c r="P248" s="91"/>
      <c r="Q248" s="91"/>
      <c r="R248" s="247"/>
    </row>
    <row r="249" spans="3:18" s="70" customFormat="1">
      <c r="C249" s="91"/>
      <c r="D249" s="91"/>
      <c r="E249" s="91"/>
      <c r="F249" s="91"/>
      <c r="G249" s="91"/>
      <c r="N249" s="91"/>
      <c r="O249" s="91"/>
      <c r="P249" s="91"/>
      <c r="Q249" s="91"/>
      <c r="R249" s="247"/>
    </row>
    <row r="250" spans="3:18" s="70" customFormat="1">
      <c r="C250" s="91"/>
      <c r="D250" s="91"/>
      <c r="E250" s="91"/>
      <c r="F250" s="91"/>
      <c r="G250" s="91"/>
      <c r="N250" s="91"/>
      <c r="O250" s="91"/>
      <c r="P250" s="91"/>
      <c r="Q250" s="91"/>
      <c r="R250" s="247"/>
    </row>
    <row r="251" spans="3:18" s="70" customFormat="1">
      <c r="C251" s="91"/>
      <c r="D251" s="91"/>
      <c r="E251" s="91"/>
      <c r="F251" s="91"/>
      <c r="G251" s="91"/>
      <c r="N251" s="91"/>
      <c r="O251" s="91"/>
      <c r="P251" s="91"/>
      <c r="Q251" s="91"/>
      <c r="R251" s="247"/>
    </row>
    <row r="252" spans="3:18" s="70" customFormat="1">
      <c r="C252" s="91"/>
      <c r="D252" s="91"/>
      <c r="E252" s="91"/>
      <c r="F252" s="91"/>
      <c r="G252" s="91"/>
      <c r="N252" s="91"/>
      <c r="O252" s="91"/>
      <c r="P252" s="91"/>
      <c r="Q252" s="91"/>
      <c r="R252" s="247"/>
    </row>
    <row r="253" spans="3:18" s="70" customFormat="1">
      <c r="C253" s="91"/>
      <c r="D253" s="91"/>
      <c r="E253" s="91"/>
      <c r="F253" s="91"/>
      <c r="G253" s="91"/>
      <c r="N253" s="91"/>
      <c r="O253" s="91"/>
      <c r="P253" s="91"/>
      <c r="Q253" s="91"/>
      <c r="R253" s="247"/>
    </row>
    <row r="254" spans="3:18" s="70" customFormat="1">
      <c r="C254" s="91"/>
      <c r="D254" s="91"/>
      <c r="E254" s="91"/>
      <c r="F254" s="91"/>
      <c r="G254" s="91"/>
      <c r="N254" s="91"/>
      <c r="O254" s="91"/>
      <c r="P254" s="91"/>
      <c r="Q254" s="91"/>
      <c r="R254" s="247"/>
    </row>
    <row r="255" spans="3:18" s="70" customFormat="1">
      <c r="C255" s="91"/>
      <c r="D255" s="91"/>
      <c r="E255" s="91"/>
      <c r="F255" s="91"/>
      <c r="G255" s="91"/>
      <c r="N255" s="91"/>
      <c r="O255" s="91"/>
      <c r="P255" s="91"/>
      <c r="Q255" s="91"/>
      <c r="R255" s="247"/>
    </row>
    <row r="256" spans="3:18" s="70" customFormat="1">
      <c r="C256" s="91"/>
      <c r="D256" s="91"/>
      <c r="E256" s="91"/>
      <c r="F256" s="91"/>
      <c r="G256" s="91"/>
      <c r="N256" s="91"/>
      <c r="O256" s="91"/>
      <c r="P256" s="91"/>
      <c r="Q256" s="91"/>
      <c r="R256" s="247"/>
    </row>
    <row r="257" spans="3:18" s="70" customFormat="1">
      <c r="C257" s="91"/>
      <c r="D257" s="91"/>
      <c r="E257" s="91"/>
      <c r="F257" s="91"/>
      <c r="G257" s="91"/>
      <c r="N257" s="91"/>
      <c r="O257" s="91"/>
      <c r="P257" s="91"/>
      <c r="Q257" s="91"/>
      <c r="R257" s="247"/>
    </row>
    <row r="258" spans="3:18" s="70" customFormat="1">
      <c r="C258" s="91"/>
      <c r="D258" s="91"/>
      <c r="E258" s="91"/>
      <c r="F258" s="91"/>
      <c r="G258" s="91"/>
      <c r="N258" s="91"/>
      <c r="O258" s="91"/>
      <c r="P258" s="91"/>
      <c r="Q258" s="91"/>
      <c r="R258" s="247"/>
    </row>
    <row r="259" spans="3:18" s="70" customFormat="1">
      <c r="C259" s="91"/>
      <c r="D259" s="91"/>
      <c r="E259" s="91"/>
      <c r="F259" s="91"/>
      <c r="G259" s="91"/>
      <c r="N259" s="91"/>
      <c r="O259" s="91"/>
      <c r="P259" s="91"/>
      <c r="Q259" s="91"/>
      <c r="R259" s="247"/>
    </row>
  </sheetData>
  <mergeCells count="20">
    <mergeCell ref="A5:B5"/>
    <mergeCell ref="L5:M5"/>
    <mergeCell ref="C16:D16"/>
    <mergeCell ref="N16:O16"/>
    <mergeCell ref="C19:D19"/>
    <mergeCell ref="N19:O19"/>
    <mergeCell ref="C20:D20"/>
    <mergeCell ref="N20:O20"/>
    <mergeCell ref="C21:D21"/>
    <mergeCell ref="N21:O21"/>
    <mergeCell ref="C22:D22"/>
    <mergeCell ref="N22:O22"/>
    <mergeCell ref="C28:D28"/>
    <mergeCell ref="N28:O28"/>
    <mergeCell ref="C23:D23"/>
    <mergeCell ref="N23:O23"/>
    <mergeCell ref="C24:D24"/>
    <mergeCell ref="N24:O24"/>
    <mergeCell ref="C25:D25"/>
    <mergeCell ref="N25:O25"/>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32CAD-D718-41C3-ACED-FDAFD45C3BD3}">
  <sheetPr>
    <tabColor theme="3"/>
    <pageSetUpPr autoPageBreaks="0" fitToPage="1"/>
  </sheetPr>
  <dimension ref="A1:CO255"/>
  <sheetViews>
    <sheetView showZeros="0" zoomScale="95" zoomScaleNormal="95" zoomScalePageLayoutView="120" workbookViewId="0">
      <selection activeCell="A4" sqref="A4"/>
    </sheetView>
  </sheetViews>
  <sheetFormatPr defaultColWidth="8.44140625" defaultRowHeight="13.15"/>
  <cols>
    <col min="1" max="1" width="4.109375" style="30" customWidth="1"/>
    <col min="2" max="2" width="20.33203125" style="30" customWidth="1"/>
    <col min="3" max="3" width="6.77734375" style="106" customWidth="1"/>
    <col min="4" max="4" width="6.44140625" style="106" customWidth="1"/>
    <col min="5" max="5" width="6" style="106" customWidth="1"/>
    <col min="6" max="6" width="8.109375" style="106" customWidth="1"/>
    <col min="7" max="7" width="8.21875" style="106" customWidth="1"/>
    <col min="8" max="8" width="1.5546875" style="70" customWidth="1"/>
    <col min="9" max="9" width="9.21875" style="30" customWidth="1"/>
    <col min="10" max="10" width="8.77734375" style="30" customWidth="1"/>
    <col min="11" max="11" width="1.5546875" style="70" customWidth="1"/>
    <col min="12" max="12" width="5" style="30" customWidth="1"/>
    <col min="13" max="13" width="20.88671875" style="30" customWidth="1"/>
    <col min="14" max="15" width="6.5546875" style="106" customWidth="1"/>
    <col min="16" max="16" width="6" style="106" customWidth="1"/>
    <col min="17" max="17" width="9.21875" style="106" customWidth="1"/>
    <col min="18" max="18" width="9.88671875" style="257" customWidth="1"/>
    <col min="19" max="88" width="8.44140625" style="70"/>
    <col min="89" max="16384" width="8.44140625" style="30"/>
  </cols>
  <sheetData>
    <row r="1" spans="1:88" s="70" customFormat="1">
      <c r="C1" s="91"/>
      <c r="D1" s="91"/>
      <c r="E1" s="91"/>
      <c r="F1" s="91"/>
      <c r="G1" s="91"/>
      <c r="N1" s="91"/>
      <c r="O1" s="91"/>
      <c r="P1" s="91"/>
      <c r="Q1" s="91"/>
      <c r="R1" s="247"/>
    </row>
    <row r="2" spans="1:88" s="70" customFormat="1">
      <c r="C2" s="91"/>
      <c r="D2" s="91"/>
      <c r="E2" s="91"/>
      <c r="F2" s="91"/>
      <c r="G2" s="91"/>
      <c r="N2" s="91"/>
      <c r="O2" s="91"/>
      <c r="P2" s="91"/>
      <c r="Q2" s="91"/>
      <c r="R2" s="247"/>
    </row>
    <row r="3" spans="1:88" s="72" customFormat="1">
      <c r="C3" s="92"/>
      <c r="D3" s="92"/>
      <c r="E3" s="92"/>
      <c r="F3" s="92"/>
      <c r="G3" s="92"/>
      <c r="N3" s="92"/>
      <c r="O3" s="92"/>
      <c r="P3" s="92"/>
      <c r="Q3" s="92"/>
      <c r="R3" s="248"/>
    </row>
    <row r="4" spans="1:88" s="29" customFormat="1" ht="36.75" customHeight="1">
      <c r="A4" s="27" t="s">
        <v>0</v>
      </c>
      <c r="B4" s="39"/>
      <c r="C4" s="93"/>
      <c r="D4" s="93"/>
      <c r="E4" s="93"/>
      <c r="F4" s="93"/>
      <c r="G4" s="246"/>
      <c r="H4" s="73"/>
      <c r="I4" s="39"/>
      <c r="J4" s="39"/>
      <c r="K4" s="73"/>
      <c r="L4" s="27" t="s">
        <v>28</v>
      </c>
      <c r="M4" s="39"/>
      <c r="N4" s="93"/>
      <c r="O4" s="93"/>
      <c r="P4" s="93"/>
      <c r="Q4" s="93"/>
      <c r="R4" s="249"/>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row>
    <row r="5" spans="1:88" s="28" customFormat="1" ht="43.5" customHeight="1">
      <c r="A5" s="423"/>
      <c r="B5" s="423"/>
      <c r="C5" s="281" t="s">
        <v>1</v>
      </c>
      <c r="D5" s="281" t="s">
        <v>2</v>
      </c>
      <c r="E5" s="281" t="s">
        <v>3</v>
      </c>
      <c r="F5" s="281" t="s">
        <v>4</v>
      </c>
      <c r="G5" s="281" t="s">
        <v>5</v>
      </c>
      <c r="H5" s="281"/>
      <c r="I5" s="281" t="s">
        <v>29</v>
      </c>
      <c r="J5" s="281" t="s">
        <v>39</v>
      </c>
      <c r="K5" s="281"/>
      <c r="L5" s="431"/>
      <c r="M5" s="432"/>
      <c r="N5" s="281" t="s">
        <v>1</v>
      </c>
      <c r="O5" s="281" t="s">
        <v>2</v>
      </c>
      <c r="P5" s="281" t="s">
        <v>3</v>
      </c>
      <c r="Q5" s="281" t="s">
        <v>4</v>
      </c>
      <c r="R5" s="282" t="s">
        <v>5</v>
      </c>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c r="CA5" s="79"/>
      <c r="CB5" s="79"/>
      <c r="CC5" s="79"/>
      <c r="CD5" s="79"/>
      <c r="CE5" s="79"/>
      <c r="CF5" s="79"/>
      <c r="CG5" s="79"/>
      <c r="CH5" s="79"/>
      <c r="CI5" s="79"/>
      <c r="CJ5" s="79"/>
    </row>
    <row r="6" spans="1:88" s="17" customFormat="1">
      <c r="A6" s="35"/>
      <c r="B6" s="35"/>
      <c r="C6" s="134"/>
      <c r="D6" s="121"/>
      <c r="E6" s="96"/>
      <c r="F6" s="96"/>
      <c r="G6" s="104"/>
      <c r="H6" s="72"/>
      <c r="I6" s="83"/>
      <c r="J6" s="59"/>
      <c r="K6" s="72"/>
      <c r="L6" s="236"/>
      <c r="M6" s="130"/>
      <c r="N6" s="133"/>
      <c r="O6" s="99"/>
      <c r="P6" s="99"/>
      <c r="Q6" s="99"/>
      <c r="R6" s="250"/>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row>
    <row r="7" spans="1:88" s="17" customFormat="1">
      <c r="C7" s="134"/>
      <c r="D7" s="121"/>
      <c r="E7" s="96"/>
      <c r="F7" s="96"/>
      <c r="G7" s="104"/>
      <c r="H7" s="72"/>
      <c r="I7" s="83"/>
      <c r="J7" s="59"/>
      <c r="K7" s="72"/>
      <c r="L7" s="83"/>
      <c r="M7" s="59"/>
      <c r="N7" s="134"/>
      <c r="O7" s="121"/>
      <c r="P7" s="121"/>
      <c r="Q7" s="121"/>
      <c r="R7" s="251"/>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row>
    <row r="8" spans="1:88" s="17" customFormat="1">
      <c r="A8" s="32" t="s">
        <v>6</v>
      </c>
      <c r="B8" s="32"/>
      <c r="C8" s="135"/>
      <c r="D8" s="136"/>
      <c r="E8" s="97"/>
      <c r="F8" s="97"/>
      <c r="G8" s="118"/>
      <c r="H8" s="76"/>
      <c r="I8" s="84"/>
      <c r="J8" s="85"/>
      <c r="K8" s="76"/>
      <c r="L8" s="84" t="s">
        <v>6</v>
      </c>
      <c r="M8" s="85"/>
      <c r="N8" s="135"/>
      <c r="O8" s="136"/>
      <c r="P8" s="136"/>
      <c r="Q8" s="136"/>
      <c r="R8" s="25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row>
    <row r="9" spans="1:88" s="17" customFormat="1">
      <c r="A9" s="16">
        <v>1.1000000000000001</v>
      </c>
      <c r="B9" s="17" t="s">
        <v>7</v>
      </c>
      <c r="C9" s="245">
        <v>6</v>
      </c>
      <c r="D9" s="156">
        <v>1</v>
      </c>
      <c r="E9" s="155">
        <v>0.3</v>
      </c>
      <c r="F9" s="243">
        <v>4000</v>
      </c>
      <c r="G9" s="251">
        <f>F9*E9*D9*C9</f>
        <v>7200</v>
      </c>
      <c r="H9" s="77"/>
      <c r="I9" s="262">
        <f>G9/2</f>
        <v>3600</v>
      </c>
      <c r="J9" s="258">
        <f>G9-I9</f>
        <v>3600</v>
      </c>
      <c r="K9" s="77"/>
      <c r="L9" s="237">
        <v>1.1000000000000001</v>
      </c>
      <c r="M9" s="59" t="s">
        <v>7</v>
      </c>
      <c r="N9" s="245">
        <v>3</v>
      </c>
      <c r="O9" s="156">
        <v>1</v>
      </c>
      <c r="P9" s="244">
        <v>0.4</v>
      </c>
      <c r="Q9" s="156">
        <v>4000</v>
      </c>
      <c r="R9" s="253">
        <f>N9*O9*P9*Q9</f>
        <v>4800.0000000000009</v>
      </c>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72"/>
      <c r="CA9" s="72"/>
      <c r="CB9" s="72"/>
      <c r="CC9" s="72"/>
      <c r="CD9" s="72"/>
      <c r="CE9" s="72"/>
      <c r="CF9" s="72"/>
      <c r="CG9" s="72"/>
      <c r="CH9" s="72"/>
      <c r="CI9" s="72"/>
      <c r="CJ9" s="72"/>
    </row>
    <row r="10" spans="1:88" s="17" customFormat="1">
      <c r="A10" s="16">
        <v>1.2</v>
      </c>
      <c r="B10" s="17" t="s">
        <v>8</v>
      </c>
      <c r="C10" s="245">
        <v>6</v>
      </c>
      <c r="D10" s="156">
        <v>1</v>
      </c>
      <c r="E10" s="155">
        <v>0.25</v>
      </c>
      <c r="F10" s="243">
        <v>3500</v>
      </c>
      <c r="G10" s="251">
        <f t="shared" ref="G10:G12" si="0">F10*E10*D10*C10</f>
        <v>5250</v>
      </c>
      <c r="H10" s="77"/>
      <c r="I10" s="262">
        <f t="shared" ref="I10:I11" si="1">G10/2</f>
        <v>2625</v>
      </c>
      <c r="J10" s="258">
        <f t="shared" ref="J10:J12" si="2">G10-I10</f>
        <v>2625</v>
      </c>
      <c r="K10" s="77"/>
      <c r="L10" s="237">
        <v>1.2</v>
      </c>
      <c r="M10" s="59" t="s">
        <v>8</v>
      </c>
      <c r="N10" s="245">
        <v>3</v>
      </c>
      <c r="O10" s="156">
        <v>1</v>
      </c>
      <c r="P10" s="244">
        <v>0.35</v>
      </c>
      <c r="Q10" s="156">
        <v>3500</v>
      </c>
      <c r="R10" s="253">
        <f>N10*O10*P10*Q10</f>
        <v>3674.9999999999995</v>
      </c>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c r="CA10" s="72"/>
      <c r="CB10" s="72"/>
      <c r="CC10" s="72"/>
      <c r="CD10" s="72"/>
      <c r="CE10" s="72"/>
      <c r="CF10" s="72"/>
      <c r="CG10" s="72"/>
      <c r="CH10" s="72"/>
      <c r="CI10" s="72"/>
      <c r="CJ10" s="72"/>
    </row>
    <row r="11" spans="1:88" s="17" customFormat="1">
      <c r="A11" s="16">
        <v>1.3</v>
      </c>
      <c r="B11" s="17" t="s">
        <v>9</v>
      </c>
      <c r="C11" s="245">
        <v>6</v>
      </c>
      <c r="D11" s="156">
        <v>1</v>
      </c>
      <c r="E11" s="155">
        <v>0.25</v>
      </c>
      <c r="F11" s="243">
        <v>3500</v>
      </c>
      <c r="G11" s="251">
        <f t="shared" si="0"/>
        <v>5250</v>
      </c>
      <c r="H11" s="77"/>
      <c r="I11" s="262">
        <f t="shared" si="1"/>
        <v>2625</v>
      </c>
      <c r="J11" s="258">
        <f t="shared" si="2"/>
        <v>2625</v>
      </c>
      <c r="K11" s="77"/>
      <c r="L11" s="237">
        <v>1.3</v>
      </c>
      <c r="M11" s="59" t="s">
        <v>9</v>
      </c>
      <c r="N11" s="245">
        <v>3</v>
      </c>
      <c r="O11" s="156">
        <v>1</v>
      </c>
      <c r="P11" s="244">
        <v>0.32145000000000001</v>
      </c>
      <c r="Q11" s="156">
        <v>3500</v>
      </c>
      <c r="R11" s="253">
        <f>N11*O11*P11*Q11</f>
        <v>3375.2250000000004</v>
      </c>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c r="CA11" s="72"/>
      <c r="CB11" s="72"/>
      <c r="CC11" s="72"/>
      <c r="CD11" s="72"/>
      <c r="CE11" s="72"/>
      <c r="CF11" s="72"/>
      <c r="CG11" s="72"/>
      <c r="CH11" s="72"/>
      <c r="CI11" s="72"/>
      <c r="CJ11" s="72"/>
    </row>
    <row r="12" spans="1:88" s="17" customFormat="1">
      <c r="A12" s="16">
        <v>1.4</v>
      </c>
      <c r="B12" s="17" t="s">
        <v>10</v>
      </c>
      <c r="C12" s="245">
        <v>6</v>
      </c>
      <c r="D12" s="156">
        <v>2</v>
      </c>
      <c r="E12" s="155">
        <v>1</v>
      </c>
      <c r="F12" s="243">
        <v>3000</v>
      </c>
      <c r="G12" s="251">
        <f t="shared" si="0"/>
        <v>36000</v>
      </c>
      <c r="H12" s="77"/>
      <c r="I12" s="262">
        <f>F12*5</f>
        <v>15000</v>
      </c>
      <c r="J12" s="258">
        <f t="shared" si="2"/>
        <v>21000</v>
      </c>
      <c r="K12" s="77"/>
      <c r="L12" s="242">
        <v>1.4</v>
      </c>
      <c r="M12" s="154" t="s">
        <v>31</v>
      </c>
      <c r="N12" s="245">
        <v>3</v>
      </c>
      <c r="O12" s="156">
        <v>1</v>
      </c>
      <c r="P12" s="155">
        <v>1</v>
      </c>
      <c r="Q12" s="156">
        <v>3000</v>
      </c>
      <c r="R12" s="251">
        <f>N12*O12*P12*Q12</f>
        <v>9000</v>
      </c>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c r="CA12" s="72"/>
      <c r="CB12" s="72"/>
      <c r="CC12" s="72"/>
      <c r="CD12" s="72"/>
      <c r="CE12" s="72"/>
      <c r="CF12" s="72"/>
      <c r="CG12" s="72"/>
      <c r="CH12" s="72"/>
      <c r="CI12" s="72"/>
      <c r="CJ12" s="72"/>
    </row>
    <row r="13" spans="1:88" s="17" customFormat="1">
      <c r="A13" s="16"/>
      <c r="C13" s="137"/>
      <c r="D13" s="121"/>
      <c r="E13" s="155"/>
      <c r="F13" s="96"/>
      <c r="G13" s="251"/>
      <c r="H13" s="77"/>
      <c r="I13" s="262"/>
      <c r="J13" s="87"/>
      <c r="K13" s="77"/>
      <c r="L13" s="242">
        <v>1.5</v>
      </c>
      <c r="M13" s="154" t="s">
        <v>32</v>
      </c>
      <c r="N13" s="245">
        <v>3</v>
      </c>
      <c r="O13" s="156">
        <v>1</v>
      </c>
      <c r="P13" s="157">
        <v>1</v>
      </c>
      <c r="Q13" s="156">
        <v>3000</v>
      </c>
      <c r="R13" s="251">
        <f>N13*O13*P13*Q13</f>
        <v>9000</v>
      </c>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c r="CA13" s="72"/>
      <c r="CB13" s="72"/>
      <c r="CC13" s="72"/>
      <c r="CD13" s="72"/>
      <c r="CE13" s="72"/>
      <c r="CF13" s="72"/>
      <c r="CG13" s="72"/>
      <c r="CH13" s="72"/>
      <c r="CI13" s="72"/>
      <c r="CJ13" s="72"/>
    </row>
    <row r="14" spans="1:88" s="17" customFormat="1">
      <c r="A14" s="19" t="s">
        <v>11</v>
      </c>
      <c r="B14" s="20"/>
      <c r="C14" s="421"/>
      <c r="D14" s="422"/>
      <c r="E14" s="98"/>
      <c r="F14" s="98"/>
      <c r="G14" s="254">
        <f>SUM(G9:G12)</f>
        <v>53700</v>
      </c>
      <c r="H14" s="77"/>
      <c r="I14" s="278">
        <f>SUM(I9:I13)</f>
        <v>23850</v>
      </c>
      <c r="J14" s="259">
        <f>SUM(J9:J13)</f>
        <v>29850</v>
      </c>
      <c r="K14" s="77"/>
      <c r="L14" s="21" t="s">
        <v>11</v>
      </c>
      <c r="M14" s="88"/>
      <c r="N14" s="421"/>
      <c r="O14" s="422"/>
      <c r="P14" s="98"/>
      <c r="Q14" s="264"/>
      <c r="R14" s="254">
        <f>SUM(R9:R13)</f>
        <v>29850.224999999999</v>
      </c>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72"/>
      <c r="CF14" s="72"/>
      <c r="CG14" s="72"/>
      <c r="CH14" s="72"/>
      <c r="CI14" s="72"/>
      <c r="CJ14" s="72"/>
    </row>
    <row r="15" spans="1:88" s="17" customFormat="1">
      <c r="A15" s="36"/>
      <c r="C15" s="133"/>
      <c r="D15" s="99"/>
      <c r="E15" s="96"/>
      <c r="F15" s="96"/>
      <c r="G15" s="104"/>
      <c r="H15" s="77"/>
      <c r="I15" s="86"/>
      <c r="J15" s="87"/>
      <c r="K15" s="77"/>
      <c r="L15" s="26"/>
      <c r="M15" s="59"/>
      <c r="N15" s="133"/>
      <c r="O15" s="99"/>
      <c r="P15" s="121"/>
      <c r="Q15" s="121"/>
      <c r="R15" s="251"/>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c r="BK15" s="72"/>
      <c r="BL15" s="72"/>
      <c r="BM15" s="72"/>
      <c r="BN15" s="72"/>
      <c r="BO15" s="72"/>
      <c r="BP15" s="72"/>
      <c r="BQ15" s="72"/>
      <c r="BR15" s="72"/>
      <c r="BS15" s="72"/>
      <c r="BT15" s="72"/>
      <c r="BU15" s="72"/>
      <c r="BV15" s="72"/>
      <c r="BW15" s="72"/>
      <c r="BX15" s="72"/>
      <c r="BY15" s="72"/>
      <c r="BZ15" s="72"/>
      <c r="CA15" s="72"/>
      <c r="CB15" s="72"/>
      <c r="CC15" s="72"/>
      <c r="CD15" s="72"/>
      <c r="CE15" s="72"/>
      <c r="CF15" s="72"/>
      <c r="CG15" s="72"/>
      <c r="CH15" s="72"/>
      <c r="CI15" s="72"/>
      <c r="CJ15" s="72"/>
    </row>
    <row r="16" spans="1:88" s="17" customFormat="1">
      <c r="A16" s="16"/>
      <c r="B16" s="16"/>
      <c r="C16" s="134"/>
      <c r="D16" s="121"/>
      <c r="E16" s="96"/>
      <c r="F16" s="96"/>
      <c r="G16" s="104"/>
      <c r="H16" s="77"/>
      <c r="I16" s="86"/>
      <c r="J16" s="87"/>
      <c r="K16" s="77"/>
      <c r="L16" s="237"/>
      <c r="M16" s="131"/>
      <c r="N16" s="134"/>
      <c r="O16" s="121"/>
      <c r="P16" s="121"/>
      <c r="Q16" s="121"/>
      <c r="R16" s="251"/>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row>
    <row r="17" spans="1:93" s="29" customFormat="1" ht="33.6" customHeight="1">
      <c r="A17" s="32" t="s">
        <v>12</v>
      </c>
      <c r="B17" s="33"/>
      <c r="C17" s="424" t="s">
        <v>13</v>
      </c>
      <c r="D17" s="425"/>
      <c r="E17" s="100" t="s">
        <v>14</v>
      </c>
      <c r="F17" s="100" t="s">
        <v>15</v>
      </c>
      <c r="G17" s="119" t="s">
        <v>5</v>
      </c>
      <c r="H17" s="78"/>
      <c r="I17" s="84"/>
      <c r="J17" s="85"/>
      <c r="K17" s="78"/>
      <c r="L17" s="84" t="s">
        <v>12</v>
      </c>
      <c r="M17" s="132"/>
      <c r="N17" s="424" t="s">
        <v>13</v>
      </c>
      <c r="O17" s="425"/>
      <c r="P17" s="138" t="s">
        <v>14</v>
      </c>
      <c r="Q17" s="138" t="s">
        <v>15</v>
      </c>
      <c r="R17" s="255" t="s">
        <v>5</v>
      </c>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c r="AS17" s="77"/>
      <c r="AT17" s="77"/>
      <c r="AU17" s="77"/>
      <c r="AV17" s="77"/>
      <c r="AW17" s="77"/>
      <c r="AX17" s="77"/>
      <c r="AY17" s="77"/>
      <c r="AZ17" s="77"/>
      <c r="BA17" s="77"/>
      <c r="BB17" s="77"/>
      <c r="BC17" s="77"/>
      <c r="BD17" s="77"/>
      <c r="BE17" s="77"/>
      <c r="BF17" s="77"/>
      <c r="BG17" s="77"/>
      <c r="BH17" s="77"/>
      <c r="BI17" s="77"/>
      <c r="BJ17" s="77"/>
      <c r="BK17" s="77"/>
      <c r="BL17" s="77"/>
      <c r="BM17" s="77"/>
      <c r="BN17" s="77"/>
      <c r="BO17" s="77"/>
      <c r="BP17" s="77"/>
      <c r="BQ17" s="77"/>
      <c r="BR17" s="77"/>
      <c r="BS17" s="77"/>
      <c r="BT17" s="77"/>
      <c r="BU17" s="77"/>
      <c r="BV17" s="77"/>
      <c r="BW17" s="77"/>
      <c r="BX17" s="77"/>
      <c r="BY17" s="77"/>
      <c r="BZ17" s="77"/>
      <c r="CA17" s="77"/>
      <c r="CB17" s="77"/>
      <c r="CC17" s="77"/>
      <c r="CD17" s="77"/>
      <c r="CE17" s="77"/>
      <c r="CF17" s="77"/>
      <c r="CG17" s="77"/>
      <c r="CH17" s="77"/>
      <c r="CI17" s="77"/>
      <c r="CJ17" s="77"/>
    </row>
    <row r="18" spans="1:93" s="17" customFormat="1">
      <c r="A18" s="16">
        <v>2.1</v>
      </c>
      <c r="B18" s="16" t="s">
        <v>16</v>
      </c>
      <c r="C18" s="417" t="s">
        <v>17</v>
      </c>
      <c r="D18" s="418"/>
      <c r="E18" s="243">
        <v>10</v>
      </c>
      <c r="F18" s="243">
        <f>G18/E18</f>
        <v>6500</v>
      </c>
      <c r="G18" s="251">
        <v>65000</v>
      </c>
      <c r="H18" s="77"/>
      <c r="I18" s="262">
        <f>F18*5</f>
        <v>32500</v>
      </c>
      <c r="J18" s="258">
        <f>G18-I18</f>
        <v>32500</v>
      </c>
      <c r="K18" s="77"/>
      <c r="L18" s="237">
        <v>2.1</v>
      </c>
      <c r="M18" s="131" t="s">
        <v>16</v>
      </c>
      <c r="N18" s="417" t="s">
        <v>17</v>
      </c>
      <c r="O18" s="418"/>
      <c r="P18" s="156">
        <v>5</v>
      </c>
      <c r="Q18" s="158">
        <v>6000</v>
      </c>
      <c r="R18" s="253">
        <f t="shared" ref="R18:R23" si="3">P18*Q18</f>
        <v>30000</v>
      </c>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row>
    <row r="19" spans="1:93" s="17" customFormat="1">
      <c r="A19" s="16">
        <v>2.2000000000000002</v>
      </c>
      <c r="B19" s="16" t="s">
        <v>18</v>
      </c>
      <c r="C19" s="417" t="s">
        <v>19</v>
      </c>
      <c r="D19" s="418"/>
      <c r="E19" s="243">
        <v>6</v>
      </c>
      <c r="F19" s="243">
        <f t="shared" ref="F19:F23" si="4">G19/E19</f>
        <v>1500</v>
      </c>
      <c r="G19" s="251">
        <v>9000</v>
      </c>
      <c r="H19" s="77"/>
      <c r="I19" s="262">
        <f>F19*3</f>
        <v>4500</v>
      </c>
      <c r="J19" s="258">
        <f t="shared" ref="J19:J23" si="5">G19-I19</f>
        <v>4500</v>
      </c>
      <c r="K19" s="77"/>
      <c r="L19" s="237">
        <v>2.2000000000000002</v>
      </c>
      <c r="M19" s="131" t="s">
        <v>18</v>
      </c>
      <c r="N19" s="417" t="s">
        <v>19</v>
      </c>
      <c r="O19" s="418"/>
      <c r="P19" s="156">
        <v>3</v>
      </c>
      <c r="Q19" s="156">
        <v>1500</v>
      </c>
      <c r="R19" s="251">
        <f t="shared" si="3"/>
        <v>4500</v>
      </c>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row>
    <row r="20" spans="1:93" s="17" customFormat="1">
      <c r="A20" s="16">
        <v>2.2999999999999998</v>
      </c>
      <c r="B20" s="16" t="s">
        <v>20</v>
      </c>
      <c r="C20" s="417" t="s">
        <v>21</v>
      </c>
      <c r="D20" s="418"/>
      <c r="E20" s="243">
        <v>5</v>
      </c>
      <c r="F20" s="243">
        <f t="shared" si="4"/>
        <v>5000</v>
      </c>
      <c r="G20" s="251">
        <v>25000</v>
      </c>
      <c r="H20" s="77"/>
      <c r="I20" s="262">
        <f>6000*2</f>
        <v>12000</v>
      </c>
      <c r="J20" s="258">
        <f t="shared" si="5"/>
        <v>13000</v>
      </c>
      <c r="K20" s="77"/>
      <c r="L20" s="237">
        <v>2.2999999999999998</v>
      </c>
      <c r="M20" s="131" t="s">
        <v>20</v>
      </c>
      <c r="N20" s="417" t="s">
        <v>21</v>
      </c>
      <c r="O20" s="418"/>
      <c r="P20" s="156">
        <v>3</v>
      </c>
      <c r="Q20" s="158">
        <v>6000</v>
      </c>
      <c r="R20" s="253">
        <f t="shared" si="3"/>
        <v>18000</v>
      </c>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row>
    <row r="21" spans="1:93" s="17" customFormat="1">
      <c r="A21" s="16">
        <v>2.4</v>
      </c>
      <c r="B21" s="16" t="s">
        <v>22</v>
      </c>
      <c r="C21" s="417" t="s">
        <v>23</v>
      </c>
      <c r="D21" s="418"/>
      <c r="E21" s="243">
        <v>2</v>
      </c>
      <c r="F21" s="243">
        <f t="shared" si="4"/>
        <v>2500</v>
      </c>
      <c r="G21" s="251">
        <v>5000</v>
      </c>
      <c r="H21" s="77"/>
      <c r="I21" s="262">
        <f>1*2500</f>
        <v>2500</v>
      </c>
      <c r="J21" s="258">
        <f t="shared" si="5"/>
        <v>2500</v>
      </c>
      <c r="K21" s="77"/>
      <c r="L21" s="237">
        <v>2.4</v>
      </c>
      <c r="M21" s="131" t="s">
        <v>22</v>
      </c>
      <c r="N21" s="417" t="s">
        <v>23</v>
      </c>
      <c r="O21" s="418"/>
      <c r="P21" s="156">
        <v>1</v>
      </c>
      <c r="Q21" s="156">
        <v>2500</v>
      </c>
      <c r="R21" s="251">
        <f t="shared" si="3"/>
        <v>2500</v>
      </c>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row>
    <row r="22" spans="1:93" s="17" customFormat="1">
      <c r="A22" s="16">
        <v>2.5</v>
      </c>
      <c r="B22" s="16" t="s">
        <v>24</v>
      </c>
      <c r="C22" s="417" t="s">
        <v>25</v>
      </c>
      <c r="D22" s="418"/>
      <c r="E22" s="243">
        <v>1</v>
      </c>
      <c r="F22" s="243">
        <f t="shared" si="4"/>
        <v>5000</v>
      </c>
      <c r="G22" s="251">
        <v>5000</v>
      </c>
      <c r="H22" s="77"/>
      <c r="I22" s="262">
        <v>1200</v>
      </c>
      <c r="J22" s="258">
        <f t="shared" si="5"/>
        <v>3800</v>
      </c>
      <c r="K22" s="77"/>
      <c r="L22" s="237">
        <v>2.5</v>
      </c>
      <c r="M22" s="131" t="s">
        <v>24</v>
      </c>
      <c r="N22" s="426" t="s">
        <v>35</v>
      </c>
      <c r="O22" s="427"/>
      <c r="P22" s="158">
        <v>4</v>
      </c>
      <c r="Q22" s="158">
        <v>600</v>
      </c>
      <c r="R22" s="251">
        <f t="shared" si="3"/>
        <v>2400</v>
      </c>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row>
    <row r="23" spans="1:93" s="17" customFormat="1">
      <c r="A23" s="16">
        <v>2.6</v>
      </c>
      <c r="B23" s="16" t="s">
        <v>26</v>
      </c>
      <c r="C23" s="417" t="s">
        <v>25</v>
      </c>
      <c r="D23" s="418"/>
      <c r="E23" s="243">
        <v>1</v>
      </c>
      <c r="F23" s="243">
        <f t="shared" si="4"/>
        <v>2500</v>
      </c>
      <c r="G23" s="251">
        <v>2500</v>
      </c>
      <c r="H23" s="77"/>
      <c r="I23" s="262">
        <v>500</v>
      </c>
      <c r="J23" s="258">
        <f t="shared" si="5"/>
        <v>2000</v>
      </c>
      <c r="K23" s="77"/>
      <c r="L23" s="237">
        <v>2.6</v>
      </c>
      <c r="M23" s="131" t="s">
        <v>26</v>
      </c>
      <c r="N23" s="417" t="s">
        <v>25</v>
      </c>
      <c r="O23" s="418"/>
      <c r="P23" s="156">
        <v>1</v>
      </c>
      <c r="Q23" s="158">
        <v>900</v>
      </c>
      <c r="R23" s="253">
        <f t="shared" si="3"/>
        <v>900</v>
      </c>
      <c r="S23" s="72"/>
      <c r="T23" s="72"/>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c r="CA23" s="72"/>
      <c r="CB23" s="72"/>
      <c r="CC23" s="72"/>
      <c r="CD23" s="72"/>
      <c r="CE23" s="72"/>
      <c r="CF23" s="72"/>
      <c r="CG23" s="72"/>
      <c r="CH23" s="72"/>
      <c r="CI23" s="72"/>
      <c r="CJ23" s="72"/>
    </row>
    <row r="24" spans="1:93" s="17" customFormat="1">
      <c r="A24" s="19" t="s">
        <v>27</v>
      </c>
      <c r="B24" s="20"/>
      <c r="C24" s="421"/>
      <c r="D24" s="422"/>
      <c r="E24" s="98"/>
      <c r="F24" s="264"/>
      <c r="G24" s="256">
        <f>SUM(G18:G23)</f>
        <v>111500</v>
      </c>
      <c r="H24" s="77"/>
      <c r="I24" s="263">
        <f>SUM(I18:I23)</f>
        <v>53200</v>
      </c>
      <c r="J24" s="260">
        <f>SUM(J18:J23)</f>
        <v>58300</v>
      </c>
      <c r="K24" s="77"/>
      <c r="L24" s="21" t="s">
        <v>27</v>
      </c>
      <c r="M24" s="88"/>
      <c r="N24" s="421"/>
      <c r="O24" s="422"/>
      <c r="P24" s="98"/>
      <c r="Q24" s="98"/>
      <c r="R24" s="256">
        <f>SUM(R18:R23)</f>
        <v>58300</v>
      </c>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c r="CA24" s="72"/>
      <c r="CB24" s="72"/>
      <c r="CC24" s="72"/>
      <c r="CD24" s="72"/>
      <c r="CE24" s="72"/>
      <c r="CF24" s="72"/>
      <c r="CG24" s="72"/>
      <c r="CH24" s="72"/>
      <c r="CI24" s="72"/>
      <c r="CJ24" s="72"/>
    </row>
    <row r="25" spans="1:93" s="70" customFormat="1">
      <c r="A25" s="40"/>
      <c r="B25" s="40"/>
      <c r="C25" s="139"/>
      <c r="D25" s="107"/>
      <c r="E25" s="105"/>
      <c r="F25" s="265"/>
      <c r="G25" s="254">
        <f>G14+G24</f>
        <v>165200</v>
      </c>
      <c r="H25" s="72"/>
      <c r="I25" s="279">
        <f>I24+I14</f>
        <v>77050</v>
      </c>
      <c r="J25" s="261">
        <f>J24+J14</f>
        <v>88150</v>
      </c>
      <c r="K25" s="72"/>
      <c r="L25" s="238"/>
      <c r="M25" s="60"/>
      <c r="N25" s="139"/>
      <c r="O25" s="107"/>
      <c r="P25" s="105"/>
      <c r="Q25" s="105"/>
      <c r="R25" s="254">
        <f>R24+R14</f>
        <v>88150.225000000006</v>
      </c>
      <c r="CK25" s="30"/>
      <c r="CL25" s="30"/>
      <c r="CM25" s="30"/>
      <c r="CN25" s="30"/>
      <c r="CO25" s="30"/>
    </row>
    <row r="26" spans="1:93" s="70" customFormat="1">
      <c r="C26" s="91"/>
      <c r="D26" s="91"/>
      <c r="E26" s="91"/>
      <c r="F26" s="91"/>
      <c r="G26" s="91"/>
      <c r="N26" s="91"/>
      <c r="O26" s="91"/>
      <c r="P26" s="91"/>
      <c r="Q26" s="91"/>
      <c r="R26" s="247"/>
    </row>
    <row r="27" spans="1:93" s="70" customFormat="1">
      <c r="C27" s="91"/>
      <c r="D27" s="91"/>
      <c r="E27" s="91"/>
      <c r="F27" s="91"/>
      <c r="G27" s="91"/>
      <c r="N27" s="91"/>
      <c r="O27" s="91"/>
      <c r="P27" s="91"/>
      <c r="Q27" s="91"/>
      <c r="R27" s="247"/>
    </row>
    <row r="28" spans="1:93" s="70" customFormat="1">
      <c r="C28" s="91"/>
      <c r="D28" s="91"/>
      <c r="E28" s="91"/>
      <c r="F28" s="91"/>
      <c r="G28" s="91"/>
      <c r="N28" s="91"/>
      <c r="O28" s="91"/>
      <c r="P28" s="91"/>
      <c r="Q28" s="91"/>
      <c r="R28" s="247"/>
    </row>
    <row r="29" spans="1:93" s="70" customFormat="1">
      <c r="C29" s="91"/>
      <c r="D29" s="91"/>
      <c r="E29" s="241"/>
      <c r="F29" s="91"/>
      <c r="G29" s="91"/>
      <c r="N29" s="91"/>
      <c r="O29" s="91"/>
      <c r="P29" s="91"/>
      <c r="Q29" s="91"/>
      <c r="R29" s="247"/>
    </row>
    <row r="30" spans="1:93" s="70" customFormat="1">
      <c r="C30" s="91"/>
      <c r="D30" s="91"/>
      <c r="E30" s="241"/>
      <c r="F30" s="91"/>
      <c r="G30" s="91"/>
      <c r="N30" s="91"/>
      <c r="O30" s="91"/>
      <c r="P30" s="91"/>
      <c r="Q30" s="91"/>
      <c r="R30" s="247"/>
    </row>
    <row r="31" spans="1:93" s="70" customFormat="1">
      <c r="C31" s="91"/>
      <c r="D31" s="91"/>
      <c r="E31" s="241"/>
      <c r="F31" s="91"/>
      <c r="G31" s="91"/>
      <c r="N31" s="91"/>
      <c r="O31" s="91"/>
      <c r="P31" s="91"/>
      <c r="Q31" s="91"/>
      <c r="R31" s="247"/>
    </row>
    <row r="32" spans="1:93" s="70" customFormat="1">
      <c r="C32" s="91"/>
      <c r="D32" s="91"/>
      <c r="E32" s="241"/>
      <c r="F32" s="91"/>
      <c r="G32" s="91"/>
      <c r="N32" s="91"/>
      <c r="O32" s="91"/>
      <c r="P32" s="91"/>
      <c r="Q32" s="91"/>
      <c r="R32" s="247"/>
    </row>
    <row r="33" spans="3:18" s="70" customFormat="1">
      <c r="C33" s="91"/>
      <c r="D33" s="91"/>
      <c r="E33" s="91"/>
      <c r="F33" s="91"/>
      <c r="G33" s="91"/>
      <c r="N33" s="91"/>
      <c r="O33" s="91"/>
      <c r="P33" s="91"/>
      <c r="Q33" s="91"/>
      <c r="R33" s="247"/>
    </row>
    <row r="34" spans="3:18" s="70" customFormat="1">
      <c r="C34" s="91"/>
      <c r="D34" s="91"/>
      <c r="E34" s="91"/>
      <c r="F34" s="91"/>
      <c r="G34" s="91"/>
      <c r="N34" s="91"/>
      <c r="O34" s="91"/>
      <c r="P34" s="91"/>
      <c r="Q34" s="91"/>
      <c r="R34" s="247"/>
    </row>
    <row r="35" spans="3:18" s="70" customFormat="1">
      <c r="C35" s="91"/>
      <c r="D35" s="91"/>
      <c r="E35" s="91"/>
      <c r="F35" s="91"/>
      <c r="G35" s="91"/>
      <c r="N35" s="91"/>
      <c r="O35" s="91"/>
      <c r="P35" s="91"/>
      <c r="Q35" s="91"/>
      <c r="R35" s="247"/>
    </row>
    <row r="36" spans="3:18" s="70" customFormat="1">
      <c r="C36" s="91"/>
      <c r="D36" s="91"/>
      <c r="E36" s="91"/>
      <c r="F36" s="91"/>
      <c r="G36" s="91"/>
      <c r="N36" s="91"/>
      <c r="O36" s="91"/>
      <c r="P36" s="91"/>
      <c r="Q36" s="91"/>
      <c r="R36" s="247"/>
    </row>
    <row r="37" spans="3:18" s="70" customFormat="1">
      <c r="C37" s="91"/>
      <c r="D37" s="91"/>
      <c r="E37" s="91"/>
      <c r="F37" s="91"/>
      <c r="G37" s="91"/>
      <c r="N37" s="91"/>
      <c r="O37" s="91"/>
      <c r="P37" s="91"/>
      <c r="Q37" s="91"/>
      <c r="R37" s="247"/>
    </row>
    <row r="38" spans="3:18" s="70" customFormat="1">
      <c r="C38" s="91"/>
      <c r="D38" s="91"/>
      <c r="E38" s="91"/>
      <c r="F38" s="91"/>
      <c r="G38" s="91"/>
      <c r="N38" s="91"/>
      <c r="O38" s="91"/>
      <c r="P38" s="91"/>
      <c r="Q38" s="91"/>
      <c r="R38" s="247"/>
    </row>
    <row r="39" spans="3:18" s="70" customFormat="1">
      <c r="C39" s="91"/>
      <c r="D39" s="91"/>
      <c r="E39" s="91"/>
      <c r="F39" s="91"/>
      <c r="G39" s="91"/>
      <c r="N39" s="91"/>
      <c r="O39" s="91"/>
      <c r="P39" s="91"/>
      <c r="Q39" s="91"/>
      <c r="R39" s="247"/>
    </row>
    <row r="40" spans="3:18" s="70" customFormat="1">
      <c r="C40" s="91"/>
      <c r="D40" s="91"/>
      <c r="E40" s="91"/>
      <c r="F40" s="91"/>
      <c r="G40" s="91"/>
      <c r="N40" s="91"/>
      <c r="O40" s="91"/>
      <c r="P40" s="91"/>
      <c r="Q40" s="91"/>
      <c r="R40" s="247"/>
    </row>
    <row r="41" spans="3:18" s="70" customFormat="1">
      <c r="C41" s="91"/>
      <c r="D41" s="91"/>
      <c r="E41" s="91"/>
      <c r="F41" s="91"/>
      <c r="G41" s="91"/>
      <c r="N41" s="91"/>
      <c r="O41" s="91"/>
      <c r="P41" s="91"/>
      <c r="Q41" s="91"/>
      <c r="R41" s="247"/>
    </row>
    <row r="42" spans="3:18" s="70" customFormat="1">
      <c r="C42" s="91"/>
      <c r="D42" s="91"/>
      <c r="E42" s="91"/>
      <c r="F42" s="91"/>
      <c r="G42" s="91"/>
      <c r="N42" s="91"/>
      <c r="O42" s="91"/>
      <c r="P42" s="91"/>
      <c r="Q42" s="91"/>
      <c r="R42" s="247"/>
    </row>
    <row r="43" spans="3:18" s="70" customFormat="1">
      <c r="C43" s="91"/>
      <c r="D43" s="91"/>
      <c r="E43" s="91"/>
      <c r="F43" s="91"/>
      <c r="G43" s="91"/>
      <c r="N43" s="91"/>
      <c r="O43" s="91"/>
      <c r="P43" s="91"/>
      <c r="Q43" s="91"/>
      <c r="R43" s="247"/>
    </row>
    <row r="44" spans="3:18" s="70" customFormat="1">
      <c r="C44" s="91"/>
      <c r="D44" s="91"/>
      <c r="E44" s="91"/>
      <c r="F44" s="91"/>
      <c r="G44" s="91"/>
      <c r="N44" s="91"/>
      <c r="O44" s="91"/>
      <c r="P44" s="91"/>
      <c r="Q44" s="91"/>
      <c r="R44" s="247"/>
    </row>
    <row r="45" spans="3:18" s="70" customFormat="1">
      <c r="C45" s="91"/>
      <c r="D45" s="91"/>
      <c r="E45" s="91"/>
      <c r="F45" s="91"/>
      <c r="G45" s="91"/>
      <c r="N45" s="91"/>
      <c r="O45" s="91"/>
      <c r="P45" s="91"/>
      <c r="Q45" s="91"/>
      <c r="R45" s="247"/>
    </row>
    <row r="46" spans="3:18" s="70" customFormat="1">
      <c r="C46" s="91"/>
      <c r="D46" s="91"/>
      <c r="E46" s="91"/>
      <c r="F46" s="91"/>
      <c r="G46" s="91"/>
      <c r="N46" s="91"/>
      <c r="O46" s="91"/>
      <c r="P46" s="91"/>
      <c r="Q46" s="91"/>
      <c r="R46" s="247"/>
    </row>
    <row r="47" spans="3:18" s="70" customFormat="1">
      <c r="C47" s="91"/>
      <c r="D47" s="91"/>
      <c r="E47" s="91"/>
      <c r="F47" s="91"/>
      <c r="G47" s="91"/>
      <c r="N47" s="91"/>
      <c r="O47" s="91"/>
      <c r="P47" s="91"/>
      <c r="Q47" s="91"/>
      <c r="R47" s="247"/>
    </row>
    <row r="48" spans="3:18" s="70" customFormat="1">
      <c r="C48" s="91"/>
      <c r="D48" s="91"/>
      <c r="E48" s="91"/>
      <c r="F48" s="91"/>
      <c r="G48" s="91"/>
      <c r="N48" s="91"/>
      <c r="O48" s="91"/>
      <c r="P48" s="91"/>
      <c r="Q48" s="91"/>
      <c r="R48" s="247"/>
    </row>
    <row r="49" spans="3:18" s="70" customFormat="1">
      <c r="C49" s="91"/>
      <c r="D49" s="91"/>
      <c r="E49" s="91"/>
      <c r="F49" s="91"/>
      <c r="G49" s="91"/>
      <c r="N49" s="91"/>
      <c r="O49" s="91"/>
      <c r="P49" s="91"/>
      <c r="Q49" s="91"/>
      <c r="R49" s="247"/>
    </row>
    <row r="50" spans="3:18" s="70" customFormat="1">
      <c r="C50" s="91"/>
      <c r="D50" s="91"/>
      <c r="E50" s="91"/>
      <c r="F50" s="91"/>
      <c r="G50" s="91"/>
      <c r="N50" s="91"/>
      <c r="O50" s="91"/>
      <c r="P50" s="91"/>
      <c r="Q50" s="91"/>
      <c r="R50" s="247"/>
    </row>
    <row r="51" spans="3:18" s="70" customFormat="1">
      <c r="C51" s="91"/>
      <c r="D51" s="91"/>
      <c r="E51" s="91"/>
      <c r="F51" s="91"/>
      <c r="G51" s="91"/>
      <c r="N51" s="91"/>
      <c r="O51" s="91"/>
      <c r="P51" s="91"/>
      <c r="Q51" s="91"/>
      <c r="R51" s="247"/>
    </row>
    <row r="52" spans="3:18" s="70" customFormat="1">
      <c r="C52" s="91"/>
      <c r="D52" s="91"/>
      <c r="E52" s="91"/>
      <c r="F52" s="91"/>
      <c r="G52" s="91"/>
      <c r="N52" s="91"/>
      <c r="O52" s="91"/>
      <c r="P52" s="91"/>
      <c r="Q52" s="91"/>
      <c r="R52" s="247"/>
    </row>
    <row r="53" spans="3:18" s="70" customFormat="1">
      <c r="C53" s="91"/>
      <c r="D53" s="91"/>
      <c r="E53" s="91"/>
      <c r="F53" s="91"/>
      <c r="G53" s="91"/>
      <c r="N53" s="91"/>
      <c r="O53" s="91"/>
      <c r="P53" s="91"/>
      <c r="Q53" s="91"/>
      <c r="R53" s="247"/>
    </row>
    <row r="54" spans="3:18" s="70" customFormat="1">
      <c r="C54" s="91"/>
      <c r="D54" s="91"/>
      <c r="E54" s="91"/>
      <c r="F54" s="91"/>
      <c r="G54" s="91"/>
      <c r="N54" s="91"/>
      <c r="O54" s="91"/>
      <c r="P54" s="91"/>
      <c r="Q54" s="91"/>
      <c r="R54" s="247"/>
    </row>
    <row r="55" spans="3:18" s="70" customFormat="1">
      <c r="C55" s="91"/>
      <c r="D55" s="91"/>
      <c r="E55" s="91"/>
      <c r="F55" s="91"/>
      <c r="G55" s="91"/>
      <c r="N55" s="91"/>
      <c r="O55" s="91"/>
      <c r="P55" s="91"/>
      <c r="Q55" s="91"/>
      <c r="R55" s="247"/>
    </row>
    <row r="56" spans="3:18" s="70" customFormat="1">
      <c r="C56" s="91"/>
      <c r="D56" s="91"/>
      <c r="E56" s="91"/>
      <c r="F56" s="91"/>
      <c r="G56" s="91"/>
      <c r="N56" s="91"/>
      <c r="O56" s="91"/>
      <c r="P56" s="91"/>
      <c r="Q56" s="91"/>
      <c r="R56" s="247"/>
    </row>
    <row r="57" spans="3:18" s="70" customFormat="1">
      <c r="C57" s="91"/>
      <c r="D57" s="91"/>
      <c r="E57" s="91"/>
      <c r="F57" s="91"/>
      <c r="G57" s="91"/>
      <c r="N57" s="91"/>
      <c r="O57" s="91"/>
      <c r="P57" s="91"/>
      <c r="Q57" s="91"/>
      <c r="R57" s="247"/>
    </row>
    <row r="58" spans="3:18" s="70" customFormat="1">
      <c r="C58" s="91"/>
      <c r="D58" s="91"/>
      <c r="E58" s="91"/>
      <c r="F58" s="91"/>
      <c r="G58" s="91"/>
      <c r="N58" s="91"/>
      <c r="O58" s="91"/>
      <c r="P58" s="91"/>
      <c r="Q58" s="91"/>
      <c r="R58" s="247"/>
    </row>
    <row r="59" spans="3:18" s="70" customFormat="1">
      <c r="C59" s="91"/>
      <c r="D59" s="91"/>
      <c r="E59" s="91"/>
      <c r="F59" s="91"/>
      <c r="G59" s="91"/>
      <c r="N59" s="91"/>
      <c r="O59" s="91"/>
      <c r="P59" s="91"/>
      <c r="Q59" s="91"/>
      <c r="R59" s="247"/>
    </row>
    <row r="60" spans="3:18" s="70" customFormat="1">
      <c r="C60" s="91"/>
      <c r="D60" s="91"/>
      <c r="E60" s="91"/>
      <c r="F60" s="91"/>
      <c r="G60" s="91"/>
      <c r="N60" s="91"/>
      <c r="O60" s="91"/>
      <c r="P60" s="91"/>
      <c r="Q60" s="91"/>
      <c r="R60" s="247"/>
    </row>
    <row r="61" spans="3:18" s="70" customFormat="1">
      <c r="C61" s="91"/>
      <c r="D61" s="91"/>
      <c r="E61" s="91"/>
      <c r="F61" s="91"/>
      <c r="G61" s="91"/>
      <c r="N61" s="91"/>
      <c r="O61" s="91"/>
      <c r="P61" s="91"/>
      <c r="Q61" s="91"/>
      <c r="R61" s="247"/>
    </row>
    <row r="62" spans="3:18" s="70" customFormat="1">
      <c r="C62" s="91"/>
      <c r="D62" s="91"/>
      <c r="E62" s="91"/>
      <c r="F62" s="91"/>
      <c r="G62" s="91"/>
      <c r="N62" s="91"/>
      <c r="O62" s="91"/>
      <c r="P62" s="91"/>
      <c r="Q62" s="91"/>
      <c r="R62" s="247"/>
    </row>
    <row r="63" spans="3:18" s="70" customFormat="1">
      <c r="C63" s="91"/>
      <c r="D63" s="91"/>
      <c r="E63" s="91"/>
      <c r="F63" s="91"/>
      <c r="G63" s="91"/>
      <c r="N63" s="91"/>
      <c r="O63" s="91"/>
      <c r="P63" s="91"/>
      <c r="Q63" s="91"/>
      <c r="R63" s="247"/>
    </row>
    <row r="64" spans="3:18" s="70" customFormat="1">
      <c r="C64" s="91"/>
      <c r="D64" s="91"/>
      <c r="E64" s="91"/>
      <c r="F64" s="91"/>
      <c r="G64" s="91"/>
      <c r="N64" s="91"/>
      <c r="O64" s="91"/>
      <c r="P64" s="91"/>
      <c r="Q64" s="91"/>
      <c r="R64" s="247"/>
    </row>
    <row r="65" spans="3:18" s="70" customFormat="1">
      <c r="C65" s="91"/>
      <c r="D65" s="91"/>
      <c r="E65" s="91"/>
      <c r="F65" s="91"/>
      <c r="G65" s="91"/>
      <c r="N65" s="91"/>
      <c r="O65" s="91"/>
      <c r="P65" s="91"/>
      <c r="Q65" s="91"/>
      <c r="R65" s="247"/>
    </row>
    <row r="66" spans="3:18" s="70" customFormat="1">
      <c r="C66" s="91"/>
      <c r="D66" s="91"/>
      <c r="E66" s="91"/>
      <c r="F66" s="91"/>
      <c r="G66" s="91"/>
      <c r="N66" s="91"/>
      <c r="O66" s="91"/>
      <c r="P66" s="91"/>
      <c r="Q66" s="91"/>
      <c r="R66" s="247"/>
    </row>
    <row r="67" spans="3:18" s="70" customFormat="1">
      <c r="C67" s="91"/>
      <c r="D67" s="91"/>
      <c r="E67" s="91"/>
      <c r="F67" s="91"/>
      <c r="G67" s="91"/>
      <c r="N67" s="91"/>
      <c r="O67" s="91"/>
      <c r="P67" s="91"/>
      <c r="Q67" s="91"/>
      <c r="R67" s="247"/>
    </row>
    <row r="68" spans="3:18" s="70" customFormat="1">
      <c r="C68" s="91"/>
      <c r="D68" s="91"/>
      <c r="E68" s="91"/>
      <c r="F68" s="91"/>
      <c r="G68" s="91"/>
      <c r="N68" s="91"/>
      <c r="O68" s="91"/>
      <c r="P68" s="91"/>
      <c r="Q68" s="91"/>
      <c r="R68" s="247"/>
    </row>
    <row r="69" spans="3:18" s="70" customFormat="1">
      <c r="C69" s="91"/>
      <c r="D69" s="91"/>
      <c r="E69" s="91"/>
      <c r="F69" s="91"/>
      <c r="G69" s="91"/>
      <c r="N69" s="91"/>
      <c r="O69" s="91"/>
      <c r="P69" s="91"/>
      <c r="Q69" s="91"/>
      <c r="R69" s="247"/>
    </row>
    <row r="70" spans="3:18" s="70" customFormat="1">
      <c r="C70" s="91"/>
      <c r="D70" s="91"/>
      <c r="E70" s="91"/>
      <c r="F70" s="91"/>
      <c r="G70" s="91"/>
      <c r="N70" s="91"/>
      <c r="O70" s="91"/>
      <c r="P70" s="91"/>
      <c r="Q70" s="91"/>
      <c r="R70" s="247"/>
    </row>
    <row r="71" spans="3:18" s="70" customFormat="1">
      <c r="C71" s="91"/>
      <c r="D71" s="91"/>
      <c r="E71" s="91"/>
      <c r="F71" s="91"/>
      <c r="G71" s="91"/>
      <c r="N71" s="91"/>
      <c r="O71" s="91"/>
      <c r="P71" s="91"/>
      <c r="Q71" s="91"/>
      <c r="R71" s="247"/>
    </row>
    <row r="72" spans="3:18" s="70" customFormat="1">
      <c r="C72" s="91"/>
      <c r="D72" s="91"/>
      <c r="E72" s="91"/>
      <c r="F72" s="91"/>
      <c r="G72" s="91"/>
      <c r="N72" s="91"/>
      <c r="O72" s="91"/>
      <c r="P72" s="91"/>
      <c r="Q72" s="91"/>
      <c r="R72" s="247"/>
    </row>
    <row r="73" spans="3:18" s="70" customFormat="1">
      <c r="C73" s="91"/>
      <c r="D73" s="91"/>
      <c r="E73" s="91"/>
      <c r="F73" s="91"/>
      <c r="G73" s="91"/>
      <c r="N73" s="91"/>
      <c r="O73" s="91"/>
      <c r="P73" s="91"/>
      <c r="Q73" s="91"/>
      <c r="R73" s="247"/>
    </row>
    <row r="74" spans="3:18" s="70" customFormat="1">
      <c r="C74" s="91"/>
      <c r="D74" s="91"/>
      <c r="E74" s="91"/>
      <c r="F74" s="91"/>
      <c r="G74" s="91"/>
      <c r="N74" s="91"/>
      <c r="O74" s="91"/>
      <c r="P74" s="91"/>
      <c r="Q74" s="91"/>
      <c r="R74" s="247"/>
    </row>
    <row r="75" spans="3:18" s="70" customFormat="1">
      <c r="C75" s="91"/>
      <c r="D75" s="91"/>
      <c r="E75" s="91"/>
      <c r="F75" s="91"/>
      <c r="G75" s="91"/>
      <c r="N75" s="91"/>
      <c r="O75" s="91"/>
      <c r="P75" s="91"/>
      <c r="Q75" s="91"/>
      <c r="R75" s="247"/>
    </row>
    <row r="76" spans="3:18" s="70" customFormat="1">
      <c r="C76" s="91"/>
      <c r="D76" s="91"/>
      <c r="E76" s="91"/>
      <c r="F76" s="91"/>
      <c r="G76" s="91"/>
      <c r="N76" s="91"/>
      <c r="O76" s="91"/>
      <c r="P76" s="91"/>
      <c r="Q76" s="91"/>
      <c r="R76" s="247"/>
    </row>
    <row r="77" spans="3:18" s="70" customFormat="1">
      <c r="C77" s="91"/>
      <c r="D77" s="91"/>
      <c r="E77" s="91"/>
      <c r="F77" s="91"/>
      <c r="G77" s="91"/>
      <c r="N77" s="91"/>
      <c r="O77" s="91"/>
      <c r="P77" s="91"/>
      <c r="Q77" s="91"/>
      <c r="R77" s="247"/>
    </row>
    <row r="78" spans="3:18" s="70" customFormat="1">
      <c r="C78" s="91"/>
      <c r="D78" s="91"/>
      <c r="E78" s="91"/>
      <c r="F78" s="91"/>
      <c r="G78" s="91"/>
      <c r="N78" s="91"/>
      <c r="O78" s="91"/>
      <c r="P78" s="91"/>
      <c r="Q78" s="91"/>
      <c r="R78" s="247"/>
    </row>
    <row r="79" spans="3:18" s="70" customFormat="1">
      <c r="C79" s="91"/>
      <c r="D79" s="91"/>
      <c r="E79" s="91"/>
      <c r="F79" s="91"/>
      <c r="G79" s="91"/>
      <c r="N79" s="91"/>
      <c r="O79" s="91"/>
      <c r="P79" s="91"/>
      <c r="Q79" s="91"/>
      <c r="R79" s="247"/>
    </row>
    <row r="80" spans="3:18" s="70" customFormat="1">
      <c r="C80" s="91"/>
      <c r="D80" s="91"/>
      <c r="E80" s="91"/>
      <c r="F80" s="91"/>
      <c r="G80" s="91"/>
      <c r="N80" s="91"/>
      <c r="O80" s="91"/>
      <c r="P80" s="91"/>
      <c r="Q80" s="91"/>
      <c r="R80" s="247"/>
    </row>
    <row r="81" spans="3:18" s="70" customFormat="1">
      <c r="C81" s="91"/>
      <c r="D81" s="91"/>
      <c r="E81" s="91"/>
      <c r="F81" s="91"/>
      <c r="G81" s="91"/>
      <c r="N81" s="91"/>
      <c r="O81" s="91"/>
      <c r="P81" s="91"/>
      <c r="Q81" s="91"/>
      <c r="R81" s="247"/>
    </row>
    <row r="82" spans="3:18" s="70" customFormat="1">
      <c r="C82" s="91"/>
      <c r="D82" s="91"/>
      <c r="E82" s="91"/>
      <c r="F82" s="91"/>
      <c r="G82" s="91"/>
      <c r="N82" s="91"/>
      <c r="O82" s="91"/>
      <c r="P82" s="91"/>
      <c r="Q82" s="91"/>
      <c r="R82" s="247"/>
    </row>
    <row r="83" spans="3:18" s="70" customFormat="1">
      <c r="C83" s="91"/>
      <c r="D83" s="91"/>
      <c r="E83" s="91"/>
      <c r="F83" s="91"/>
      <c r="G83" s="91"/>
      <c r="N83" s="91"/>
      <c r="O83" s="91"/>
      <c r="P83" s="91"/>
      <c r="Q83" s="91"/>
      <c r="R83" s="247"/>
    </row>
    <row r="84" spans="3:18" s="70" customFormat="1">
      <c r="C84" s="91"/>
      <c r="D84" s="91"/>
      <c r="E84" s="91"/>
      <c r="F84" s="91"/>
      <c r="G84" s="91"/>
      <c r="N84" s="91"/>
      <c r="O84" s="91"/>
      <c r="P84" s="91"/>
      <c r="Q84" s="91"/>
      <c r="R84" s="247"/>
    </row>
    <row r="85" spans="3:18" s="70" customFormat="1">
      <c r="C85" s="91"/>
      <c r="D85" s="91"/>
      <c r="E85" s="91"/>
      <c r="F85" s="91"/>
      <c r="G85" s="91"/>
      <c r="N85" s="91"/>
      <c r="O85" s="91"/>
      <c r="P85" s="91"/>
      <c r="Q85" s="91"/>
      <c r="R85" s="247"/>
    </row>
    <row r="86" spans="3:18" s="70" customFormat="1">
      <c r="C86" s="91"/>
      <c r="D86" s="91"/>
      <c r="E86" s="91"/>
      <c r="F86" s="91"/>
      <c r="G86" s="91"/>
      <c r="N86" s="91"/>
      <c r="O86" s="91"/>
      <c r="P86" s="91"/>
      <c r="Q86" s="91"/>
      <c r="R86" s="247"/>
    </row>
    <row r="87" spans="3:18" s="70" customFormat="1">
      <c r="C87" s="91"/>
      <c r="D87" s="91"/>
      <c r="E87" s="91"/>
      <c r="F87" s="91"/>
      <c r="G87" s="91"/>
      <c r="N87" s="91"/>
      <c r="O87" s="91"/>
      <c r="P87" s="91"/>
      <c r="Q87" s="91"/>
      <c r="R87" s="247"/>
    </row>
    <row r="88" spans="3:18" s="70" customFormat="1">
      <c r="C88" s="91"/>
      <c r="D88" s="91"/>
      <c r="E88" s="91"/>
      <c r="F88" s="91"/>
      <c r="G88" s="91"/>
      <c r="N88" s="91"/>
      <c r="O88" s="91"/>
      <c r="P88" s="91"/>
      <c r="Q88" s="91"/>
      <c r="R88" s="247"/>
    </row>
    <row r="89" spans="3:18" s="70" customFormat="1">
      <c r="C89" s="91"/>
      <c r="D89" s="91"/>
      <c r="E89" s="91"/>
      <c r="F89" s="91"/>
      <c r="G89" s="91"/>
      <c r="N89" s="91"/>
      <c r="O89" s="91"/>
      <c r="P89" s="91"/>
      <c r="Q89" s="91"/>
      <c r="R89" s="247"/>
    </row>
    <row r="90" spans="3:18" s="70" customFormat="1">
      <c r="C90" s="91"/>
      <c r="D90" s="91"/>
      <c r="E90" s="91"/>
      <c r="F90" s="91"/>
      <c r="G90" s="91"/>
      <c r="N90" s="91"/>
      <c r="O90" s="91"/>
      <c r="P90" s="91"/>
      <c r="Q90" s="91"/>
      <c r="R90" s="247"/>
    </row>
    <row r="91" spans="3:18" s="70" customFormat="1">
      <c r="C91" s="91"/>
      <c r="D91" s="91"/>
      <c r="E91" s="91"/>
      <c r="F91" s="91"/>
      <c r="G91" s="91"/>
      <c r="N91" s="91"/>
      <c r="O91" s="91"/>
      <c r="P91" s="91"/>
      <c r="Q91" s="91"/>
      <c r="R91" s="247"/>
    </row>
    <row r="92" spans="3:18" s="70" customFormat="1">
      <c r="C92" s="91"/>
      <c r="D92" s="91"/>
      <c r="E92" s="91"/>
      <c r="F92" s="91"/>
      <c r="G92" s="91"/>
      <c r="N92" s="91"/>
      <c r="O92" s="91"/>
      <c r="P92" s="91"/>
      <c r="Q92" s="91"/>
      <c r="R92" s="247"/>
    </row>
    <row r="93" spans="3:18" s="70" customFormat="1">
      <c r="C93" s="91"/>
      <c r="D93" s="91"/>
      <c r="E93" s="91"/>
      <c r="F93" s="91"/>
      <c r="G93" s="91"/>
      <c r="N93" s="91"/>
      <c r="O93" s="91"/>
      <c r="P93" s="91"/>
      <c r="Q93" s="91"/>
      <c r="R93" s="247"/>
    </row>
    <row r="94" spans="3:18" s="70" customFormat="1">
      <c r="C94" s="91"/>
      <c r="D94" s="91"/>
      <c r="E94" s="91"/>
      <c r="F94" s="91"/>
      <c r="G94" s="91"/>
      <c r="N94" s="91"/>
      <c r="O94" s="91"/>
      <c r="P94" s="91"/>
      <c r="Q94" s="91"/>
      <c r="R94" s="247"/>
    </row>
    <row r="95" spans="3:18" s="70" customFormat="1">
      <c r="C95" s="91"/>
      <c r="D95" s="91"/>
      <c r="E95" s="91"/>
      <c r="F95" s="91"/>
      <c r="G95" s="91"/>
      <c r="N95" s="91"/>
      <c r="O95" s="91"/>
      <c r="P95" s="91"/>
      <c r="Q95" s="91"/>
      <c r="R95" s="247"/>
    </row>
    <row r="96" spans="3:18" s="70" customFormat="1">
      <c r="C96" s="91"/>
      <c r="D96" s="91"/>
      <c r="E96" s="91"/>
      <c r="F96" s="91"/>
      <c r="G96" s="91"/>
      <c r="N96" s="91"/>
      <c r="O96" s="91"/>
      <c r="P96" s="91"/>
      <c r="Q96" s="91"/>
      <c r="R96" s="247"/>
    </row>
    <row r="97" spans="3:18" s="70" customFormat="1">
      <c r="C97" s="91"/>
      <c r="D97" s="91"/>
      <c r="E97" s="91"/>
      <c r="F97" s="91"/>
      <c r="G97" s="91"/>
      <c r="N97" s="91"/>
      <c r="O97" s="91"/>
      <c r="P97" s="91"/>
      <c r="Q97" s="91"/>
      <c r="R97" s="247"/>
    </row>
    <row r="98" spans="3:18" s="70" customFormat="1">
      <c r="C98" s="91"/>
      <c r="D98" s="91"/>
      <c r="E98" s="91"/>
      <c r="F98" s="91"/>
      <c r="G98" s="91"/>
      <c r="N98" s="91"/>
      <c r="O98" s="91"/>
      <c r="P98" s="91"/>
      <c r="Q98" s="91"/>
      <c r="R98" s="247"/>
    </row>
    <row r="99" spans="3:18" s="70" customFormat="1">
      <c r="C99" s="91"/>
      <c r="D99" s="91"/>
      <c r="E99" s="91"/>
      <c r="F99" s="91"/>
      <c r="G99" s="91"/>
      <c r="N99" s="91"/>
      <c r="O99" s="91"/>
      <c r="P99" s="91"/>
      <c r="Q99" s="91"/>
      <c r="R99" s="247"/>
    </row>
    <row r="100" spans="3:18" s="70" customFormat="1">
      <c r="C100" s="91"/>
      <c r="D100" s="91"/>
      <c r="E100" s="91"/>
      <c r="F100" s="91"/>
      <c r="G100" s="91"/>
      <c r="N100" s="91"/>
      <c r="O100" s="91"/>
      <c r="P100" s="91"/>
      <c r="Q100" s="91"/>
      <c r="R100" s="247"/>
    </row>
    <row r="101" spans="3:18" s="70" customFormat="1">
      <c r="C101" s="91"/>
      <c r="D101" s="91"/>
      <c r="E101" s="91"/>
      <c r="F101" s="91"/>
      <c r="G101" s="91"/>
      <c r="N101" s="91"/>
      <c r="O101" s="91"/>
      <c r="P101" s="91"/>
      <c r="Q101" s="91"/>
      <c r="R101" s="247"/>
    </row>
    <row r="102" spans="3:18" s="70" customFormat="1">
      <c r="C102" s="91"/>
      <c r="D102" s="91"/>
      <c r="E102" s="91"/>
      <c r="F102" s="91"/>
      <c r="G102" s="91"/>
      <c r="N102" s="91"/>
      <c r="O102" s="91"/>
      <c r="P102" s="91"/>
      <c r="Q102" s="91"/>
      <c r="R102" s="247"/>
    </row>
    <row r="103" spans="3:18" s="70" customFormat="1">
      <c r="C103" s="91"/>
      <c r="D103" s="91"/>
      <c r="E103" s="91"/>
      <c r="F103" s="91"/>
      <c r="G103" s="91"/>
      <c r="N103" s="91"/>
      <c r="O103" s="91"/>
      <c r="P103" s="91"/>
      <c r="Q103" s="91"/>
      <c r="R103" s="247"/>
    </row>
    <row r="104" spans="3:18" s="70" customFormat="1">
      <c r="C104" s="91"/>
      <c r="D104" s="91"/>
      <c r="E104" s="91"/>
      <c r="F104" s="91"/>
      <c r="G104" s="91"/>
      <c r="N104" s="91"/>
      <c r="O104" s="91"/>
      <c r="P104" s="91"/>
      <c r="Q104" s="91"/>
      <c r="R104" s="247"/>
    </row>
    <row r="105" spans="3:18" s="70" customFormat="1">
      <c r="C105" s="91"/>
      <c r="D105" s="91"/>
      <c r="E105" s="91"/>
      <c r="F105" s="91"/>
      <c r="G105" s="91"/>
      <c r="N105" s="91"/>
      <c r="O105" s="91"/>
      <c r="P105" s="91"/>
      <c r="Q105" s="91"/>
      <c r="R105" s="247"/>
    </row>
    <row r="106" spans="3:18" s="70" customFormat="1">
      <c r="C106" s="91"/>
      <c r="D106" s="91"/>
      <c r="E106" s="91"/>
      <c r="F106" s="91"/>
      <c r="G106" s="91"/>
      <c r="N106" s="91"/>
      <c r="O106" s="91"/>
      <c r="P106" s="91"/>
      <c r="Q106" s="91"/>
      <c r="R106" s="247"/>
    </row>
    <row r="107" spans="3:18" s="70" customFormat="1">
      <c r="C107" s="91"/>
      <c r="D107" s="91"/>
      <c r="E107" s="91"/>
      <c r="F107" s="91"/>
      <c r="G107" s="91"/>
      <c r="N107" s="91"/>
      <c r="O107" s="91"/>
      <c r="P107" s="91"/>
      <c r="Q107" s="91"/>
      <c r="R107" s="247"/>
    </row>
    <row r="108" spans="3:18" s="70" customFormat="1">
      <c r="C108" s="91"/>
      <c r="D108" s="91"/>
      <c r="E108" s="91"/>
      <c r="F108" s="91"/>
      <c r="G108" s="91"/>
      <c r="N108" s="91"/>
      <c r="O108" s="91"/>
      <c r="P108" s="91"/>
      <c r="Q108" s="91"/>
      <c r="R108" s="247"/>
    </row>
    <row r="109" spans="3:18" s="70" customFormat="1">
      <c r="C109" s="91"/>
      <c r="D109" s="91"/>
      <c r="E109" s="91"/>
      <c r="F109" s="91"/>
      <c r="G109" s="91"/>
      <c r="N109" s="91"/>
      <c r="O109" s="91"/>
      <c r="P109" s="91"/>
      <c r="Q109" s="91"/>
      <c r="R109" s="247"/>
    </row>
    <row r="110" spans="3:18" s="70" customFormat="1">
      <c r="C110" s="91"/>
      <c r="D110" s="91"/>
      <c r="E110" s="91"/>
      <c r="F110" s="91"/>
      <c r="G110" s="91"/>
      <c r="N110" s="91"/>
      <c r="O110" s="91"/>
      <c r="P110" s="91"/>
      <c r="Q110" s="91"/>
      <c r="R110" s="247"/>
    </row>
    <row r="111" spans="3:18" s="70" customFormat="1">
      <c r="C111" s="91"/>
      <c r="D111" s="91"/>
      <c r="E111" s="91"/>
      <c r="F111" s="91"/>
      <c r="G111" s="91"/>
      <c r="N111" s="91"/>
      <c r="O111" s="91"/>
      <c r="P111" s="91"/>
      <c r="Q111" s="91"/>
      <c r="R111" s="247"/>
    </row>
    <row r="112" spans="3:18" s="70" customFormat="1">
      <c r="C112" s="91"/>
      <c r="D112" s="91"/>
      <c r="E112" s="91"/>
      <c r="F112" s="91"/>
      <c r="G112" s="91"/>
      <c r="N112" s="91"/>
      <c r="O112" s="91"/>
      <c r="P112" s="91"/>
      <c r="Q112" s="91"/>
      <c r="R112" s="247"/>
    </row>
    <row r="113" spans="3:18" s="70" customFormat="1">
      <c r="C113" s="91"/>
      <c r="D113" s="91"/>
      <c r="E113" s="91"/>
      <c r="F113" s="91"/>
      <c r="G113" s="91"/>
      <c r="N113" s="91"/>
      <c r="O113" s="91"/>
      <c r="P113" s="91"/>
      <c r="Q113" s="91"/>
      <c r="R113" s="247"/>
    </row>
    <row r="114" spans="3:18" s="70" customFormat="1">
      <c r="C114" s="91"/>
      <c r="D114" s="91"/>
      <c r="E114" s="91"/>
      <c r="F114" s="91"/>
      <c r="G114" s="91"/>
      <c r="N114" s="91"/>
      <c r="O114" s="91"/>
      <c r="P114" s="91"/>
      <c r="Q114" s="91"/>
      <c r="R114" s="247"/>
    </row>
    <row r="115" spans="3:18" s="70" customFormat="1">
      <c r="C115" s="91"/>
      <c r="D115" s="91"/>
      <c r="E115" s="91"/>
      <c r="F115" s="91"/>
      <c r="G115" s="91"/>
      <c r="N115" s="91"/>
      <c r="O115" s="91"/>
      <c r="P115" s="91"/>
      <c r="Q115" s="91"/>
      <c r="R115" s="247"/>
    </row>
    <row r="116" spans="3:18" s="70" customFormat="1">
      <c r="C116" s="91"/>
      <c r="D116" s="91"/>
      <c r="E116" s="91"/>
      <c r="F116" s="91"/>
      <c r="G116" s="91"/>
      <c r="N116" s="91"/>
      <c r="O116" s="91"/>
      <c r="P116" s="91"/>
      <c r="Q116" s="91"/>
      <c r="R116" s="247"/>
    </row>
    <row r="117" spans="3:18" s="70" customFormat="1">
      <c r="C117" s="91"/>
      <c r="D117" s="91"/>
      <c r="E117" s="91"/>
      <c r="F117" s="91"/>
      <c r="G117" s="91"/>
      <c r="N117" s="91"/>
      <c r="O117" s="91"/>
      <c r="P117" s="91"/>
      <c r="Q117" s="91"/>
      <c r="R117" s="247"/>
    </row>
    <row r="118" spans="3:18" s="70" customFormat="1">
      <c r="C118" s="91"/>
      <c r="D118" s="91"/>
      <c r="E118" s="91"/>
      <c r="F118" s="91"/>
      <c r="G118" s="91"/>
      <c r="N118" s="91"/>
      <c r="O118" s="91"/>
      <c r="P118" s="91"/>
      <c r="Q118" s="91"/>
      <c r="R118" s="247"/>
    </row>
    <row r="119" spans="3:18" s="70" customFormat="1">
      <c r="C119" s="91"/>
      <c r="D119" s="91"/>
      <c r="E119" s="91"/>
      <c r="F119" s="91"/>
      <c r="G119" s="91"/>
      <c r="N119" s="91"/>
      <c r="O119" s="91"/>
      <c r="P119" s="91"/>
      <c r="Q119" s="91"/>
      <c r="R119" s="247"/>
    </row>
    <row r="120" spans="3:18" s="70" customFormat="1">
      <c r="C120" s="91"/>
      <c r="D120" s="91"/>
      <c r="E120" s="91"/>
      <c r="F120" s="91"/>
      <c r="G120" s="91"/>
      <c r="N120" s="91"/>
      <c r="O120" s="91"/>
      <c r="P120" s="91"/>
      <c r="Q120" s="91"/>
      <c r="R120" s="247"/>
    </row>
    <row r="121" spans="3:18" s="70" customFormat="1">
      <c r="C121" s="91"/>
      <c r="D121" s="91"/>
      <c r="E121" s="91"/>
      <c r="F121" s="91"/>
      <c r="G121" s="91"/>
      <c r="N121" s="91"/>
      <c r="O121" s="91"/>
      <c r="P121" s="91"/>
      <c r="Q121" s="91"/>
      <c r="R121" s="247"/>
    </row>
    <row r="122" spans="3:18" s="70" customFormat="1">
      <c r="C122" s="91"/>
      <c r="D122" s="91"/>
      <c r="E122" s="91"/>
      <c r="F122" s="91"/>
      <c r="G122" s="91"/>
      <c r="N122" s="91"/>
      <c r="O122" s="91"/>
      <c r="P122" s="91"/>
      <c r="Q122" s="91"/>
      <c r="R122" s="247"/>
    </row>
    <row r="123" spans="3:18" s="70" customFormat="1">
      <c r="C123" s="91"/>
      <c r="D123" s="91"/>
      <c r="E123" s="91"/>
      <c r="F123" s="91"/>
      <c r="G123" s="91"/>
      <c r="N123" s="91"/>
      <c r="O123" s="91"/>
      <c r="P123" s="91"/>
      <c r="Q123" s="91"/>
      <c r="R123" s="247"/>
    </row>
    <row r="124" spans="3:18" s="70" customFormat="1">
      <c r="C124" s="91"/>
      <c r="D124" s="91"/>
      <c r="E124" s="91"/>
      <c r="F124" s="91"/>
      <c r="G124" s="91"/>
      <c r="N124" s="91"/>
      <c r="O124" s="91"/>
      <c r="P124" s="91"/>
      <c r="Q124" s="91"/>
      <c r="R124" s="247"/>
    </row>
    <row r="125" spans="3:18" s="70" customFormat="1">
      <c r="C125" s="91"/>
      <c r="D125" s="91"/>
      <c r="E125" s="91"/>
      <c r="F125" s="91"/>
      <c r="G125" s="91"/>
      <c r="N125" s="91"/>
      <c r="O125" s="91"/>
      <c r="P125" s="91"/>
      <c r="Q125" s="91"/>
      <c r="R125" s="247"/>
    </row>
    <row r="126" spans="3:18" s="70" customFormat="1">
      <c r="C126" s="91"/>
      <c r="D126" s="91"/>
      <c r="E126" s="91"/>
      <c r="F126" s="91"/>
      <c r="G126" s="91"/>
      <c r="N126" s="91"/>
      <c r="O126" s="91"/>
      <c r="P126" s="91"/>
      <c r="Q126" s="91"/>
      <c r="R126" s="247"/>
    </row>
    <row r="127" spans="3:18" s="70" customFormat="1">
      <c r="C127" s="91"/>
      <c r="D127" s="91"/>
      <c r="E127" s="91"/>
      <c r="F127" s="91"/>
      <c r="G127" s="91"/>
      <c r="N127" s="91"/>
      <c r="O127" s="91"/>
      <c r="P127" s="91"/>
      <c r="Q127" s="91"/>
      <c r="R127" s="247"/>
    </row>
    <row r="128" spans="3:18" s="70" customFormat="1">
      <c r="C128" s="91"/>
      <c r="D128" s="91"/>
      <c r="E128" s="91"/>
      <c r="F128" s="91"/>
      <c r="G128" s="91"/>
      <c r="N128" s="91"/>
      <c r="O128" s="91"/>
      <c r="P128" s="91"/>
      <c r="Q128" s="91"/>
      <c r="R128" s="247"/>
    </row>
    <row r="129" spans="3:18" s="70" customFormat="1">
      <c r="C129" s="91"/>
      <c r="D129" s="91"/>
      <c r="E129" s="91"/>
      <c r="F129" s="91"/>
      <c r="G129" s="91"/>
      <c r="N129" s="91"/>
      <c r="O129" s="91"/>
      <c r="P129" s="91"/>
      <c r="Q129" s="91"/>
      <c r="R129" s="247"/>
    </row>
    <row r="130" spans="3:18" s="70" customFormat="1">
      <c r="C130" s="91"/>
      <c r="D130" s="91"/>
      <c r="E130" s="91"/>
      <c r="F130" s="91"/>
      <c r="G130" s="91"/>
      <c r="N130" s="91"/>
      <c r="O130" s="91"/>
      <c r="P130" s="91"/>
      <c r="Q130" s="91"/>
      <c r="R130" s="247"/>
    </row>
    <row r="131" spans="3:18" s="70" customFormat="1">
      <c r="C131" s="91"/>
      <c r="D131" s="91"/>
      <c r="E131" s="91"/>
      <c r="F131" s="91"/>
      <c r="G131" s="91"/>
      <c r="N131" s="91"/>
      <c r="O131" s="91"/>
      <c r="P131" s="91"/>
      <c r="Q131" s="91"/>
      <c r="R131" s="247"/>
    </row>
    <row r="132" spans="3:18" s="70" customFormat="1">
      <c r="C132" s="91"/>
      <c r="D132" s="91"/>
      <c r="E132" s="91"/>
      <c r="F132" s="91"/>
      <c r="G132" s="91"/>
      <c r="N132" s="91"/>
      <c r="O132" s="91"/>
      <c r="P132" s="91"/>
      <c r="Q132" s="91"/>
      <c r="R132" s="247"/>
    </row>
    <row r="133" spans="3:18" s="70" customFormat="1">
      <c r="C133" s="91"/>
      <c r="D133" s="91"/>
      <c r="E133" s="91"/>
      <c r="F133" s="91"/>
      <c r="G133" s="91"/>
      <c r="N133" s="91"/>
      <c r="O133" s="91"/>
      <c r="P133" s="91"/>
      <c r="Q133" s="91"/>
      <c r="R133" s="247"/>
    </row>
    <row r="134" spans="3:18" s="70" customFormat="1">
      <c r="C134" s="91"/>
      <c r="D134" s="91"/>
      <c r="E134" s="91"/>
      <c r="F134" s="91"/>
      <c r="G134" s="91"/>
      <c r="N134" s="91"/>
      <c r="O134" s="91"/>
      <c r="P134" s="91"/>
      <c r="Q134" s="91"/>
      <c r="R134" s="247"/>
    </row>
    <row r="135" spans="3:18" s="70" customFormat="1">
      <c r="C135" s="91"/>
      <c r="D135" s="91"/>
      <c r="E135" s="91"/>
      <c r="F135" s="91"/>
      <c r="G135" s="91"/>
      <c r="N135" s="91"/>
      <c r="O135" s="91"/>
      <c r="P135" s="91"/>
      <c r="Q135" s="91"/>
      <c r="R135" s="247"/>
    </row>
    <row r="136" spans="3:18" s="70" customFormat="1">
      <c r="C136" s="91"/>
      <c r="D136" s="91"/>
      <c r="E136" s="91"/>
      <c r="F136" s="91"/>
      <c r="G136" s="91"/>
      <c r="N136" s="91"/>
      <c r="O136" s="91"/>
      <c r="P136" s="91"/>
      <c r="Q136" s="91"/>
      <c r="R136" s="247"/>
    </row>
    <row r="137" spans="3:18" s="70" customFormat="1">
      <c r="C137" s="91"/>
      <c r="D137" s="91"/>
      <c r="E137" s="91"/>
      <c r="F137" s="91"/>
      <c r="G137" s="91"/>
      <c r="N137" s="91"/>
      <c r="O137" s="91"/>
      <c r="P137" s="91"/>
      <c r="Q137" s="91"/>
      <c r="R137" s="247"/>
    </row>
    <row r="138" spans="3:18" s="70" customFormat="1">
      <c r="C138" s="91"/>
      <c r="D138" s="91"/>
      <c r="E138" s="91"/>
      <c r="F138" s="91"/>
      <c r="G138" s="91"/>
      <c r="N138" s="91"/>
      <c r="O138" s="91"/>
      <c r="P138" s="91"/>
      <c r="Q138" s="91"/>
      <c r="R138" s="247"/>
    </row>
    <row r="139" spans="3:18" s="70" customFormat="1">
      <c r="C139" s="91"/>
      <c r="D139" s="91"/>
      <c r="E139" s="91"/>
      <c r="F139" s="91"/>
      <c r="G139" s="91"/>
      <c r="N139" s="91"/>
      <c r="O139" s="91"/>
      <c r="P139" s="91"/>
      <c r="Q139" s="91"/>
      <c r="R139" s="247"/>
    </row>
    <row r="140" spans="3:18" s="70" customFormat="1">
      <c r="C140" s="91"/>
      <c r="D140" s="91"/>
      <c r="E140" s="91"/>
      <c r="F140" s="91"/>
      <c r="G140" s="91"/>
      <c r="N140" s="91"/>
      <c r="O140" s="91"/>
      <c r="P140" s="91"/>
      <c r="Q140" s="91"/>
      <c r="R140" s="247"/>
    </row>
    <row r="141" spans="3:18" s="70" customFormat="1">
      <c r="C141" s="91"/>
      <c r="D141" s="91"/>
      <c r="E141" s="91"/>
      <c r="F141" s="91"/>
      <c r="G141" s="91"/>
      <c r="N141" s="91"/>
      <c r="O141" s="91"/>
      <c r="P141" s="91"/>
      <c r="Q141" s="91"/>
      <c r="R141" s="247"/>
    </row>
    <row r="142" spans="3:18" s="70" customFormat="1">
      <c r="C142" s="91"/>
      <c r="D142" s="91"/>
      <c r="E142" s="91"/>
      <c r="F142" s="91"/>
      <c r="G142" s="91"/>
      <c r="N142" s="91"/>
      <c r="O142" s="91"/>
      <c r="P142" s="91"/>
      <c r="Q142" s="91"/>
      <c r="R142" s="247"/>
    </row>
    <row r="143" spans="3:18" s="70" customFormat="1">
      <c r="C143" s="91"/>
      <c r="D143" s="91"/>
      <c r="E143" s="91"/>
      <c r="F143" s="91"/>
      <c r="G143" s="91"/>
      <c r="N143" s="91"/>
      <c r="O143" s="91"/>
      <c r="P143" s="91"/>
      <c r="Q143" s="91"/>
      <c r="R143" s="247"/>
    </row>
    <row r="144" spans="3:18" s="70" customFormat="1">
      <c r="C144" s="91"/>
      <c r="D144" s="91"/>
      <c r="E144" s="91"/>
      <c r="F144" s="91"/>
      <c r="G144" s="91"/>
      <c r="N144" s="91"/>
      <c r="O144" s="91"/>
      <c r="P144" s="91"/>
      <c r="Q144" s="91"/>
      <c r="R144" s="247"/>
    </row>
    <row r="145" spans="3:18" s="70" customFormat="1">
      <c r="C145" s="91"/>
      <c r="D145" s="91"/>
      <c r="E145" s="91"/>
      <c r="F145" s="91"/>
      <c r="G145" s="91"/>
      <c r="N145" s="91"/>
      <c r="O145" s="91"/>
      <c r="P145" s="91"/>
      <c r="Q145" s="91"/>
      <c r="R145" s="247"/>
    </row>
    <row r="146" spans="3:18" s="70" customFormat="1">
      <c r="C146" s="91"/>
      <c r="D146" s="91"/>
      <c r="E146" s="91"/>
      <c r="F146" s="91"/>
      <c r="G146" s="91"/>
      <c r="N146" s="91"/>
      <c r="O146" s="91"/>
      <c r="P146" s="91"/>
      <c r="Q146" s="91"/>
      <c r="R146" s="247"/>
    </row>
    <row r="147" spans="3:18" s="70" customFormat="1">
      <c r="C147" s="91"/>
      <c r="D147" s="91"/>
      <c r="E147" s="91"/>
      <c r="F147" s="91"/>
      <c r="G147" s="91"/>
      <c r="N147" s="91"/>
      <c r="O147" s="91"/>
      <c r="P147" s="91"/>
      <c r="Q147" s="91"/>
      <c r="R147" s="247"/>
    </row>
    <row r="148" spans="3:18" s="70" customFormat="1">
      <c r="C148" s="91"/>
      <c r="D148" s="91"/>
      <c r="E148" s="91"/>
      <c r="F148" s="91"/>
      <c r="G148" s="91"/>
      <c r="N148" s="91"/>
      <c r="O148" s="91"/>
      <c r="P148" s="91"/>
      <c r="Q148" s="91"/>
      <c r="R148" s="247"/>
    </row>
    <row r="149" spans="3:18" s="70" customFormat="1">
      <c r="C149" s="91"/>
      <c r="D149" s="91"/>
      <c r="E149" s="91"/>
      <c r="F149" s="91"/>
      <c r="G149" s="91"/>
      <c r="N149" s="91"/>
      <c r="O149" s="91"/>
      <c r="P149" s="91"/>
      <c r="Q149" s="91"/>
      <c r="R149" s="247"/>
    </row>
    <row r="150" spans="3:18" s="70" customFormat="1">
      <c r="C150" s="91"/>
      <c r="D150" s="91"/>
      <c r="E150" s="91"/>
      <c r="F150" s="91"/>
      <c r="G150" s="91"/>
      <c r="N150" s="91"/>
      <c r="O150" s="91"/>
      <c r="P150" s="91"/>
      <c r="Q150" s="91"/>
      <c r="R150" s="247"/>
    </row>
    <row r="151" spans="3:18" s="70" customFormat="1">
      <c r="C151" s="91"/>
      <c r="D151" s="91"/>
      <c r="E151" s="91"/>
      <c r="F151" s="91"/>
      <c r="G151" s="91"/>
      <c r="N151" s="91"/>
      <c r="O151" s="91"/>
      <c r="P151" s="91"/>
      <c r="Q151" s="91"/>
      <c r="R151" s="247"/>
    </row>
    <row r="152" spans="3:18" s="70" customFormat="1">
      <c r="C152" s="91"/>
      <c r="D152" s="91"/>
      <c r="E152" s="91"/>
      <c r="F152" s="91"/>
      <c r="G152" s="91"/>
      <c r="N152" s="91"/>
      <c r="O152" s="91"/>
      <c r="P152" s="91"/>
      <c r="Q152" s="91"/>
      <c r="R152" s="247"/>
    </row>
    <row r="153" spans="3:18" s="70" customFormat="1">
      <c r="C153" s="91"/>
      <c r="D153" s="91"/>
      <c r="E153" s="91"/>
      <c r="F153" s="91"/>
      <c r="G153" s="91"/>
      <c r="N153" s="91"/>
      <c r="O153" s="91"/>
      <c r="P153" s="91"/>
      <c r="Q153" s="91"/>
      <c r="R153" s="247"/>
    </row>
    <row r="154" spans="3:18" s="70" customFormat="1">
      <c r="C154" s="91"/>
      <c r="D154" s="91"/>
      <c r="E154" s="91"/>
      <c r="F154" s="91"/>
      <c r="G154" s="91"/>
      <c r="N154" s="91"/>
      <c r="O154" s="91"/>
      <c r="P154" s="91"/>
      <c r="Q154" s="91"/>
      <c r="R154" s="247"/>
    </row>
    <row r="155" spans="3:18" s="70" customFormat="1">
      <c r="C155" s="91"/>
      <c r="D155" s="91"/>
      <c r="E155" s="91"/>
      <c r="F155" s="91"/>
      <c r="G155" s="91"/>
      <c r="N155" s="91"/>
      <c r="O155" s="91"/>
      <c r="P155" s="91"/>
      <c r="Q155" s="91"/>
      <c r="R155" s="247"/>
    </row>
    <row r="156" spans="3:18" s="70" customFormat="1">
      <c r="C156" s="91"/>
      <c r="D156" s="91"/>
      <c r="E156" s="91"/>
      <c r="F156" s="91"/>
      <c r="G156" s="91"/>
      <c r="N156" s="91"/>
      <c r="O156" s="91"/>
      <c r="P156" s="91"/>
      <c r="Q156" s="91"/>
      <c r="R156" s="247"/>
    </row>
    <row r="157" spans="3:18" s="70" customFormat="1">
      <c r="C157" s="91"/>
      <c r="D157" s="91"/>
      <c r="E157" s="91"/>
      <c r="F157" s="91"/>
      <c r="G157" s="91"/>
      <c r="N157" s="91"/>
      <c r="O157" s="91"/>
      <c r="P157" s="91"/>
      <c r="Q157" s="91"/>
      <c r="R157" s="247"/>
    </row>
    <row r="158" spans="3:18" s="70" customFormat="1">
      <c r="C158" s="91"/>
      <c r="D158" s="91"/>
      <c r="E158" s="91"/>
      <c r="F158" s="91"/>
      <c r="G158" s="91"/>
      <c r="N158" s="91"/>
      <c r="O158" s="91"/>
      <c r="P158" s="91"/>
      <c r="Q158" s="91"/>
      <c r="R158" s="247"/>
    </row>
    <row r="159" spans="3:18" s="70" customFormat="1">
      <c r="C159" s="91"/>
      <c r="D159" s="91"/>
      <c r="E159" s="91"/>
      <c r="F159" s="91"/>
      <c r="G159" s="91"/>
      <c r="N159" s="91"/>
      <c r="O159" s="91"/>
      <c r="P159" s="91"/>
      <c r="Q159" s="91"/>
      <c r="R159" s="247"/>
    </row>
    <row r="160" spans="3:18" s="70" customFormat="1">
      <c r="C160" s="91"/>
      <c r="D160" s="91"/>
      <c r="E160" s="91"/>
      <c r="F160" s="91"/>
      <c r="G160" s="91"/>
      <c r="N160" s="91"/>
      <c r="O160" s="91"/>
      <c r="P160" s="91"/>
      <c r="Q160" s="91"/>
      <c r="R160" s="247"/>
    </row>
    <row r="161" spans="3:18" s="70" customFormat="1">
      <c r="C161" s="91"/>
      <c r="D161" s="91"/>
      <c r="E161" s="91"/>
      <c r="F161" s="91"/>
      <c r="G161" s="91"/>
      <c r="N161" s="91"/>
      <c r="O161" s="91"/>
      <c r="P161" s="91"/>
      <c r="Q161" s="91"/>
      <c r="R161" s="247"/>
    </row>
    <row r="162" spans="3:18" s="70" customFormat="1">
      <c r="C162" s="91"/>
      <c r="D162" s="91"/>
      <c r="E162" s="91"/>
      <c r="F162" s="91"/>
      <c r="G162" s="91"/>
      <c r="N162" s="91"/>
      <c r="O162" s="91"/>
      <c r="P162" s="91"/>
      <c r="Q162" s="91"/>
      <c r="R162" s="247"/>
    </row>
    <row r="163" spans="3:18" s="70" customFormat="1">
      <c r="C163" s="91"/>
      <c r="D163" s="91"/>
      <c r="E163" s="91"/>
      <c r="F163" s="91"/>
      <c r="G163" s="91"/>
      <c r="N163" s="91"/>
      <c r="O163" s="91"/>
      <c r="P163" s="91"/>
      <c r="Q163" s="91"/>
      <c r="R163" s="247"/>
    </row>
    <row r="164" spans="3:18" s="70" customFormat="1">
      <c r="C164" s="91"/>
      <c r="D164" s="91"/>
      <c r="E164" s="91"/>
      <c r="F164" s="91"/>
      <c r="G164" s="91"/>
      <c r="N164" s="91"/>
      <c r="O164" s="91"/>
      <c r="P164" s="91"/>
      <c r="Q164" s="91"/>
      <c r="R164" s="247"/>
    </row>
    <row r="165" spans="3:18" s="70" customFormat="1">
      <c r="C165" s="91"/>
      <c r="D165" s="91"/>
      <c r="E165" s="91"/>
      <c r="F165" s="91"/>
      <c r="G165" s="91"/>
      <c r="N165" s="91"/>
      <c r="O165" s="91"/>
      <c r="P165" s="91"/>
      <c r="Q165" s="91"/>
      <c r="R165" s="247"/>
    </row>
    <row r="166" spans="3:18" s="70" customFormat="1">
      <c r="C166" s="91"/>
      <c r="D166" s="91"/>
      <c r="E166" s="91"/>
      <c r="F166" s="91"/>
      <c r="G166" s="91"/>
      <c r="N166" s="91"/>
      <c r="O166" s="91"/>
      <c r="P166" s="91"/>
      <c r="Q166" s="91"/>
      <c r="R166" s="247"/>
    </row>
    <row r="167" spans="3:18" s="70" customFormat="1">
      <c r="C167" s="91"/>
      <c r="D167" s="91"/>
      <c r="E167" s="91"/>
      <c r="F167" s="91"/>
      <c r="G167" s="91"/>
      <c r="N167" s="91"/>
      <c r="O167" s="91"/>
      <c r="P167" s="91"/>
      <c r="Q167" s="91"/>
      <c r="R167" s="247"/>
    </row>
    <row r="168" spans="3:18" s="70" customFormat="1">
      <c r="C168" s="91"/>
      <c r="D168" s="91"/>
      <c r="E168" s="91"/>
      <c r="F168" s="91"/>
      <c r="G168" s="91"/>
      <c r="N168" s="91"/>
      <c r="O168" s="91"/>
      <c r="P168" s="91"/>
      <c r="Q168" s="91"/>
      <c r="R168" s="247"/>
    </row>
    <row r="169" spans="3:18" s="70" customFormat="1">
      <c r="C169" s="91"/>
      <c r="D169" s="91"/>
      <c r="E169" s="91"/>
      <c r="F169" s="91"/>
      <c r="G169" s="91"/>
      <c r="N169" s="91"/>
      <c r="O169" s="91"/>
      <c r="P169" s="91"/>
      <c r="Q169" s="91"/>
      <c r="R169" s="247"/>
    </row>
    <row r="170" spans="3:18" s="70" customFormat="1">
      <c r="C170" s="91"/>
      <c r="D170" s="91"/>
      <c r="E170" s="91"/>
      <c r="F170" s="91"/>
      <c r="G170" s="91"/>
      <c r="N170" s="91"/>
      <c r="O170" s="91"/>
      <c r="P170" s="91"/>
      <c r="Q170" s="91"/>
      <c r="R170" s="247"/>
    </row>
    <row r="171" spans="3:18" s="70" customFormat="1">
      <c r="C171" s="91"/>
      <c r="D171" s="91"/>
      <c r="E171" s="91"/>
      <c r="F171" s="91"/>
      <c r="G171" s="91"/>
      <c r="N171" s="91"/>
      <c r="O171" s="91"/>
      <c r="P171" s="91"/>
      <c r="Q171" s="91"/>
      <c r="R171" s="247"/>
    </row>
    <row r="172" spans="3:18" s="70" customFormat="1">
      <c r="C172" s="91"/>
      <c r="D172" s="91"/>
      <c r="E172" s="91"/>
      <c r="F172" s="91"/>
      <c r="G172" s="91"/>
      <c r="N172" s="91"/>
      <c r="O172" s="91"/>
      <c r="P172" s="91"/>
      <c r="Q172" s="91"/>
      <c r="R172" s="247"/>
    </row>
    <row r="173" spans="3:18" s="70" customFormat="1">
      <c r="C173" s="91"/>
      <c r="D173" s="91"/>
      <c r="E173" s="91"/>
      <c r="F173" s="91"/>
      <c r="G173" s="91"/>
      <c r="N173" s="91"/>
      <c r="O173" s="91"/>
      <c r="P173" s="91"/>
      <c r="Q173" s="91"/>
      <c r="R173" s="247"/>
    </row>
    <row r="174" spans="3:18" s="70" customFormat="1">
      <c r="C174" s="91"/>
      <c r="D174" s="91"/>
      <c r="E174" s="91"/>
      <c r="F174" s="91"/>
      <c r="G174" s="91"/>
      <c r="N174" s="91"/>
      <c r="O174" s="91"/>
      <c r="P174" s="91"/>
      <c r="Q174" s="91"/>
      <c r="R174" s="247"/>
    </row>
    <row r="175" spans="3:18" s="70" customFormat="1">
      <c r="C175" s="91"/>
      <c r="D175" s="91"/>
      <c r="E175" s="91"/>
      <c r="F175" s="91"/>
      <c r="G175" s="91"/>
      <c r="N175" s="91"/>
      <c r="O175" s="91"/>
      <c r="P175" s="91"/>
      <c r="Q175" s="91"/>
      <c r="R175" s="247"/>
    </row>
    <row r="176" spans="3:18" s="70" customFormat="1">
      <c r="C176" s="91"/>
      <c r="D176" s="91"/>
      <c r="E176" s="91"/>
      <c r="F176" s="91"/>
      <c r="G176" s="91"/>
      <c r="N176" s="91"/>
      <c r="O176" s="91"/>
      <c r="P176" s="91"/>
      <c r="Q176" s="91"/>
      <c r="R176" s="247"/>
    </row>
    <row r="177" spans="3:18" s="70" customFormat="1">
      <c r="C177" s="91"/>
      <c r="D177" s="91"/>
      <c r="E177" s="91"/>
      <c r="F177" s="91"/>
      <c r="G177" s="91"/>
      <c r="N177" s="91"/>
      <c r="O177" s="91"/>
      <c r="P177" s="91"/>
      <c r="Q177" s="91"/>
      <c r="R177" s="247"/>
    </row>
    <row r="178" spans="3:18" s="70" customFormat="1">
      <c r="C178" s="91"/>
      <c r="D178" s="91"/>
      <c r="E178" s="91"/>
      <c r="F178" s="91"/>
      <c r="G178" s="91"/>
      <c r="N178" s="91"/>
      <c r="O178" s="91"/>
      <c r="P178" s="91"/>
      <c r="Q178" s="91"/>
      <c r="R178" s="247"/>
    </row>
    <row r="179" spans="3:18" s="70" customFormat="1">
      <c r="C179" s="91"/>
      <c r="D179" s="91"/>
      <c r="E179" s="91"/>
      <c r="F179" s="91"/>
      <c r="G179" s="91"/>
      <c r="N179" s="91"/>
      <c r="O179" s="91"/>
      <c r="P179" s="91"/>
      <c r="Q179" s="91"/>
      <c r="R179" s="247"/>
    </row>
    <row r="180" spans="3:18" s="70" customFormat="1">
      <c r="C180" s="91"/>
      <c r="D180" s="91"/>
      <c r="E180" s="91"/>
      <c r="F180" s="91"/>
      <c r="G180" s="91"/>
      <c r="N180" s="91"/>
      <c r="O180" s="91"/>
      <c r="P180" s="91"/>
      <c r="Q180" s="91"/>
      <c r="R180" s="247"/>
    </row>
    <row r="181" spans="3:18" s="70" customFormat="1">
      <c r="C181" s="91"/>
      <c r="D181" s="91"/>
      <c r="E181" s="91"/>
      <c r="F181" s="91"/>
      <c r="G181" s="91"/>
      <c r="N181" s="91"/>
      <c r="O181" s="91"/>
      <c r="P181" s="91"/>
      <c r="Q181" s="91"/>
      <c r="R181" s="247"/>
    </row>
    <row r="182" spans="3:18" s="70" customFormat="1">
      <c r="C182" s="91"/>
      <c r="D182" s="91"/>
      <c r="E182" s="91"/>
      <c r="F182" s="91"/>
      <c r="G182" s="91"/>
      <c r="N182" s="91"/>
      <c r="O182" s="91"/>
      <c r="P182" s="91"/>
      <c r="Q182" s="91"/>
      <c r="R182" s="247"/>
    </row>
    <row r="183" spans="3:18" s="70" customFormat="1">
      <c r="C183" s="91"/>
      <c r="D183" s="91"/>
      <c r="E183" s="91"/>
      <c r="F183" s="91"/>
      <c r="G183" s="91"/>
      <c r="N183" s="91"/>
      <c r="O183" s="91"/>
      <c r="P183" s="91"/>
      <c r="Q183" s="91"/>
      <c r="R183" s="247"/>
    </row>
    <row r="184" spans="3:18" s="70" customFormat="1">
      <c r="C184" s="91"/>
      <c r="D184" s="91"/>
      <c r="E184" s="91"/>
      <c r="F184" s="91"/>
      <c r="G184" s="91"/>
      <c r="N184" s="91"/>
      <c r="O184" s="91"/>
      <c r="P184" s="91"/>
      <c r="Q184" s="91"/>
      <c r="R184" s="247"/>
    </row>
    <row r="185" spans="3:18" s="70" customFormat="1">
      <c r="C185" s="91"/>
      <c r="D185" s="91"/>
      <c r="E185" s="91"/>
      <c r="F185" s="91"/>
      <c r="G185" s="91"/>
      <c r="N185" s="91"/>
      <c r="O185" s="91"/>
      <c r="P185" s="91"/>
      <c r="Q185" s="91"/>
      <c r="R185" s="247"/>
    </row>
    <row r="186" spans="3:18" s="70" customFormat="1">
      <c r="C186" s="91"/>
      <c r="D186" s="91"/>
      <c r="E186" s="91"/>
      <c r="F186" s="91"/>
      <c r="G186" s="91"/>
      <c r="N186" s="91"/>
      <c r="O186" s="91"/>
      <c r="P186" s="91"/>
      <c r="Q186" s="91"/>
      <c r="R186" s="247"/>
    </row>
    <row r="187" spans="3:18" s="70" customFormat="1">
      <c r="C187" s="91"/>
      <c r="D187" s="91"/>
      <c r="E187" s="91"/>
      <c r="F187" s="91"/>
      <c r="G187" s="91"/>
      <c r="N187" s="91"/>
      <c r="O187" s="91"/>
      <c r="P187" s="91"/>
      <c r="Q187" s="91"/>
      <c r="R187" s="247"/>
    </row>
    <row r="188" spans="3:18" s="70" customFormat="1">
      <c r="C188" s="91"/>
      <c r="D188" s="91"/>
      <c r="E188" s="91"/>
      <c r="F188" s="91"/>
      <c r="G188" s="91"/>
      <c r="N188" s="91"/>
      <c r="O188" s="91"/>
      <c r="P188" s="91"/>
      <c r="Q188" s="91"/>
      <c r="R188" s="247"/>
    </row>
    <row r="189" spans="3:18" s="70" customFormat="1">
      <c r="C189" s="91"/>
      <c r="D189" s="91"/>
      <c r="E189" s="91"/>
      <c r="F189" s="91"/>
      <c r="G189" s="91"/>
      <c r="N189" s="91"/>
      <c r="O189" s="91"/>
      <c r="P189" s="91"/>
      <c r="Q189" s="91"/>
      <c r="R189" s="247"/>
    </row>
    <row r="190" spans="3:18" s="70" customFormat="1">
      <c r="C190" s="91"/>
      <c r="D190" s="91"/>
      <c r="E190" s="91"/>
      <c r="F190" s="91"/>
      <c r="G190" s="91"/>
      <c r="N190" s="91"/>
      <c r="O190" s="91"/>
      <c r="P190" s="91"/>
      <c r="Q190" s="91"/>
      <c r="R190" s="247"/>
    </row>
    <row r="191" spans="3:18" s="70" customFormat="1">
      <c r="C191" s="91"/>
      <c r="D191" s="91"/>
      <c r="E191" s="91"/>
      <c r="F191" s="91"/>
      <c r="G191" s="91"/>
      <c r="N191" s="91"/>
      <c r="O191" s="91"/>
      <c r="P191" s="91"/>
      <c r="Q191" s="91"/>
      <c r="R191" s="247"/>
    </row>
    <row r="192" spans="3:18" s="70" customFormat="1">
      <c r="C192" s="91"/>
      <c r="D192" s="91"/>
      <c r="E192" s="91"/>
      <c r="F192" s="91"/>
      <c r="G192" s="91"/>
      <c r="N192" s="91"/>
      <c r="O192" s="91"/>
      <c r="P192" s="91"/>
      <c r="Q192" s="91"/>
      <c r="R192" s="247"/>
    </row>
    <row r="193" spans="3:18" s="70" customFormat="1">
      <c r="C193" s="91"/>
      <c r="D193" s="91"/>
      <c r="E193" s="91"/>
      <c r="F193" s="91"/>
      <c r="G193" s="91"/>
      <c r="N193" s="91"/>
      <c r="O193" s="91"/>
      <c r="P193" s="91"/>
      <c r="Q193" s="91"/>
      <c r="R193" s="247"/>
    </row>
    <row r="194" spans="3:18" s="70" customFormat="1">
      <c r="C194" s="91"/>
      <c r="D194" s="91"/>
      <c r="E194" s="91"/>
      <c r="F194" s="91"/>
      <c r="G194" s="91"/>
      <c r="N194" s="91"/>
      <c r="O194" s="91"/>
      <c r="P194" s="91"/>
      <c r="Q194" s="91"/>
      <c r="R194" s="247"/>
    </row>
    <row r="195" spans="3:18" s="70" customFormat="1">
      <c r="C195" s="91"/>
      <c r="D195" s="91"/>
      <c r="E195" s="91"/>
      <c r="F195" s="91"/>
      <c r="G195" s="91"/>
      <c r="N195" s="91"/>
      <c r="O195" s="91"/>
      <c r="P195" s="91"/>
      <c r="Q195" s="91"/>
      <c r="R195" s="247"/>
    </row>
    <row r="196" spans="3:18" s="70" customFormat="1">
      <c r="C196" s="91"/>
      <c r="D196" s="91"/>
      <c r="E196" s="91"/>
      <c r="F196" s="91"/>
      <c r="G196" s="91"/>
      <c r="N196" s="91"/>
      <c r="O196" s="91"/>
      <c r="P196" s="91"/>
      <c r="Q196" s="91"/>
      <c r="R196" s="247"/>
    </row>
    <row r="197" spans="3:18" s="70" customFormat="1">
      <c r="C197" s="91"/>
      <c r="D197" s="91"/>
      <c r="E197" s="91"/>
      <c r="F197" s="91"/>
      <c r="G197" s="91"/>
      <c r="N197" s="91"/>
      <c r="O197" s="91"/>
      <c r="P197" s="91"/>
      <c r="Q197" s="91"/>
      <c r="R197" s="247"/>
    </row>
    <row r="198" spans="3:18" s="70" customFormat="1">
      <c r="C198" s="91"/>
      <c r="D198" s="91"/>
      <c r="E198" s="91"/>
      <c r="F198" s="91"/>
      <c r="G198" s="91"/>
      <c r="N198" s="91"/>
      <c r="O198" s="91"/>
      <c r="P198" s="91"/>
      <c r="Q198" s="91"/>
      <c r="R198" s="247"/>
    </row>
    <row r="199" spans="3:18" s="70" customFormat="1">
      <c r="C199" s="91"/>
      <c r="D199" s="91"/>
      <c r="E199" s="91"/>
      <c r="F199" s="91"/>
      <c r="G199" s="91"/>
      <c r="N199" s="91"/>
      <c r="O199" s="91"/>
      <c r="P199" s="91"/>
      <c r="Q199" s="91"/>
      <c r="R199" s="247"/>
    </row>
    <row r="200" spans="3:18" s="70" customFormat="1">
      <c r="C200" s="91"/>
      <c r="D200" s="91"/>
      <c r="E200" s="91"/>
      <c r="F200" s="91"/>
      <c r="G200" s="91"/>
      <c r="N200" s="91"/>
      <c r="O200" s="91"/>
      <c r="P200" s="91"/>
      <c r="Q200" s="91"/>
      <c r="R200" s="247"/>
    </row>
    <row r="201" spans="3:18" s="70" customFormat="1">
      <c r="C201" s="91"/>
      <c r="D201" s="91"/>
      <c r="E201" s="91"/>
      <c r="F201" s="91"/>
      <c r="G201" s="91"/>
      <c r="N201" s="91"/>
      <c r="O201" s="91"/>
      <c r="P201" s="91"/>
      <c r="Q201" s="91"/>
      <c r="R201" s="247"/>
    </row>
    <row r="202" spans="3:18" s="70" customFormat="1">
      <c r="C202" s="91"/>
      <c r="D202" s="91"/>
      <c r="E202" s="91"/>
      <c r="F202" s="91"/>
      <c r="G202" s="91"/>
      <c r="N202" s="91"/>
      <c r="O202" s="91"/>
      <c r="P202" s="91"/>
      <c r="Q202" s="91"/>
      <c r="R202" s="247"/>
    </row>
    <row r="203" spans="3:18" s="70" customFormat="1">
      <c r="C203" s="91"/>
      <c r="D203" s="91"/>
      <c r="E203" s="91"/>
      <c r="F203" s="91"/>
      <c r="G203" s="91"/>
      <c r="N203" s="91"/>
      <c r="O203" s="91"/>
      <c r="P203" s="91"/>
      <c r="Q203" s="91"/>
      <c r="R203" s="247"/>
    </row>
    <row r="204" spans="3:18" s="70" customFormat="1">
      <c r="C204" s="91"/>
      <c r="D204" s="91"/>
      <c r="E204" s="91"/>
      <c r="F204" s="91"/>
      <c r="G204" s="91"/>
      <c r="N204" s="91"/>
      <c r="O204" s="91"/>
      <c r="P204" s="91"/>
      <c r="Q204" s="91"/>
      <c r="R204" s="247"/>
    </row>
    <row r="205" spans="3:18" s="70" customFormat="1">
      <c r="C205" s="91"/>
      <c r="D205" s="91"/>
      <c r="E205" s="91"/>
      <c r="F205" s="91"/>
      <c r="G205" s="91"/>
      <c r="N205" s="91"/>
      <c r="O205" s="91"/>
      <c r="P205" s="91"/>
      <c r="Q205" s="91"/>
      <c r="R205" s="247"/>
    </row>
    <row r="206" spans="3:18" s="70" customFormat="1">
      <c r="C206" s="91"/>
      <c r="D206" s="91"/>
      <c r="E206" s="91"/>
      <c r="F206" s="91"/>
      <c r="G206" s="91"/>
      <c r="N206" s="91"/>
      <c r="O206" s="91"/>
      <c r="P206" s="91"/>
      <c r="Q206" s="91"/>
      <c r="R206" s="247"/>
    </row>
    <row r="207" spans="3:18" s="70" customFormat="1">
      <c r="C207" s="91"/>
      <c r="D207" s="91"/>
      <c r="E207" s="91"/>
      <c r="F207" s="91"/>
      <c r="G207" s="91"/>
      <c r="N207" s="91"/>
      <c r="O207" s="91"/>
      <c r="P207" s="91"/>
      <c r="Q207" s="91"/>
      <c r="R207" s="247"/>
    </row>
    <row r="208" spans="3:18" s="70" customFormat="1">
      <c r="C208" s="91"/>
      <c r="D208" s="91"/>
      <c r="E208" s="91"/>
      <c r="F208" s="91"/>
      <c r="G208" s="91"/>
      <c r="N208" s="91"/>
      <c r="O208" s="91"/>
      <c r="P208" s="91"/>
      <c r="Q208" s="91"/>
      <c r="R208" s="247"/>
    </row>
    <row r="209" spans="3:18" s="70" customFormat="1">
      <c r="C209" s="91"/>
      <c r="D209" s="91"/>
      <c r="E209" s="91"/>
      <c r="F209" s="91"/>
      <c r="G209" s="91"/>
      <c r="N209" s="91"/>
      <c r="O209" s="91"/>
      <c r="P209" s="91"/>
      <c r="Q209" s="91"/>
      <c r="R209" s="247"/>
    </row>
    <row r="210" spans="3:18" s="70" customFormat="1">
      <c r="C210" s="91"/>
      <c r="D210" s="91"/>
      <c r="E210" s="91"/>
      <c r="F210" s="91"/>
      <c r="G210" s="91"/>
      <c r="N210" s="91"/>
      <c r="O210" s="91"/>
      <c r="P210" s="91"/>
      <c r="Q210" s="91"/>
      <c r="R210" s="247"/>
    </row>
    <row r="211" spans="3:18" s="70" customFormat="1">
      <c r="C211" s="91"/>
      <c r="D211" s="91"/>
      <c r="E211" s="91"/>
      <c r="F211" s="91"/>
      <c r="G211" s="91"/>
      <c r="N211" s="91"/>
      <c r="O211" s="91"/>
      <c r="P211" s="91"/>
      <c r="Q211" s="91"/>
      <c r="R211" s="247"/>
    </row>
    <row r="212" spans="3:18" s="70" customFormat="1">
      <c r="C212" s="91"/>
      <c r="D212" s="91"/>
      <c r="E212" s="91"/>
      <c r="F212" s="91"/>
      <c r="G212" s="91"/>
      <c r="N212" s="91"/>
      <c r="O212" s="91"/>
      <c r="P212" s="91"/>
      <c r="Q212" s="91"/>
      <c r="R212" s="247"/>
    </row>
    <row r="213" spans="3:18" s="70" customFormat="1">
      <c r="C213" s="91"/>
      <c r="D213" s="91"/>
      <c r="E213" s="91"/>
      <c r="F213" s="91"/>
      <c r="G213" s="91"/>
      <c r="N213" s="91"/>
      <c r="O213" s="91"/>
      <c r="P213" s="91"/>
      <c r="Q213" s="91"/>
      <c r="R213" s="247"/>
    </row>
    <row r="214" spans="3:18" s="70" customFormat="1">
      <c r="C214" s="91"/>
      <c r="D214" s="91"/>
      <c r="E214" s="91"/>
      <c r="F214" s="91"/>
      <c r="G214" s="91"/>
      <c r="N214" s="91"/>
      <c r="O214" s="91"/>
      <c r="P214" s="91"/>
      <c r="Q214" s="91"/>
      <c r="R214" s="247"/>
    </row>
    <row r="215" spans="3:18" s="70" customFormat="1">
      <c r="C215" s="91"/>
      <c r="D215" s="91"/>
      <c r="E215" s="91"/>
      <c r="F215" s="91"/>
      <c r="G215" s="91"/>
      <c r="N215" s="91"/>
      <c r="O215" s="91"/>
      <c r="P215" s="91"/>
      <c r="Q215" s="91"/>
      <c r="R215" s="247"/>
    </row>
    <row r="216" spans="3:18" s="70" customFormat="1">
      <c r="C216" s="91"/>
      <c r="D216" s="91"/>
      <c r="E216" s="91"/>
      <c r="F216" s="91"/>
      <c r="G216" s="91"/>
      <c r="N216" s="91"/>
      <c r="O216" s="91"/>
      <c r="P216" s="91"/>
      <c r="Q216" s="91"/>
      <c r="R216" s="247"/>
    </row>
    <row r="217" spans="3:18" s="70" customFormat="1">
      <c r="C217" s="91"/>
      <c r="D217" s="91"/>
      <c r="E217" s="91"/>
      <c r="F217" s="91"/>
      <c r="G217" s="91"/>
      <c r="N217" s="91"/>
      <c r="O217" s="91"/>
      <c r="P217" s="91"/>
      <c r="Q217" s="91"/>
      <c r="R217" s="247"/>
    </row>
    <row r="218" spans="3:18" s="70" customFormat="1">
      <c r="C218" s="91"/>
      <c r="D218" s="91"/>
      <c r="E218" s="91"/>
      <c r="F218" s="91"/>
      <c r="G218" s="91"/>
      <c r="N218" s="91"/>
      <c r="O218" s="91"/>
      <c r="P218" s="91"/>
      <c r="Q218" s="91"/>
      <c r="R218" s="247"/>
    </row>
    <row r="219" spans="3:18" s="70" customFormat="1">
      <c r="C219" s="91"/>
      <c r="D219" s="91"/>
      <c r="E219" s="91"/>
      <c r="F219" s="91"/>
      <c r="G219" s="91"/>
      <c r="N219" s="91"/>
      <c r="O219" s="91"/>
      <c r="P219" s="91"/>
      <c r="Q219" s="91"/>
      <c r="R219" s="247"/>
    </row>
    <row r="220" spans="3:18" s="70" customFormat="1">
      <c r="C220" s="91"/>
      <c r="D220" s="91"/>
      <c r="E220" s="91"/>
      <c r="F220" s="91"/>
      <c r="G220" s="91"/>
      <c r="N220" s="91"/>
      <c r="O220" s="91"/>
      <c r="P220" s="91"/>
      <c r="Q220" s="91"/>
      <c r="R220" s="247"/>
    </row>
    <row r="221" spans="3:18" s="70" customFormat="1">
      <c r="C221" s="91"/>
      <c r="D221" s="91"/>
      <c r="E221" s="91"/>
      <c r="F221" s="91"/>
      <c r="G221" s="91"/>
      <c r="N221" s="91"/>
      <c r="O221" s="91"/>
      <c r="P221" s="91"/>
      <c r="Q221" s="91"/>
      <c r="R221" s="247"/>
    </row>
    <row r="222" spans="3:18" s="70" customFormat="1">
      <c r="C222" s="91"/>
      <c r="D222" s="91"/>
      <c r="E222" s="91"/>
      <c r="F222" s="91"/>
      <c r="G222" s="91"/>
      <c r="N222" s="91"/>
      <c r="O222" s="91"/>
      <c r="P222" s="91"/>
      <c r="Q222" s="91"/>
      <c r="R222" s="247"/>
    </row>
    <row r="223" spans="3:18" s="70" customFormat="1">
      <c r="C223" s="91"/>
      <c r="D223" s="91"/>
      <c r="E223" s="91"/>
      <c r="F223" s="91"/>
      <c r="G223" s="91"/>
      <c r="N223" s="91"/>
      <c r="O223" s="91"/>
      <c r="P223" s="91"/>
      <c r="Q223" s="91"/>
      <c r="R223" s="247"/>
    </row>
    <row r="224" spans="3:18" s="70" customFormat="1">
      <c r="C224" s="91"/>
      <c r="D224" s="91"/>
      <c r="E224" s="91"/>
      <c r="F224" s="91"/>
      <c r="G224" s="91"/>
      <c r="N224" s="91"/>
      <c r="O224" s="91"/>
      <c r="P224" s="91"/>
      <c r="Q224" s="91"/>
      <c r="R224" s="247"/>
    </row>
    <row r="225" spans="3:18" s="70" customFormat="1">
      <c r="C225" s="91"/>
      <c r="D225" s="91"/>
      <c r="E225" s="91"/>
      <c r="F225" s="91"/>
      <c r="G225" s="91"/>
      <c r="N225" s="91"/>
      <c r="O225" s="91"/>
      <c r="P225" s="91"/>
      <c r="Q225" s="91"/>
      <c r="R225" s="247"/>
    </row>
    <row r="226" spans="3:18" s="70" customFormat="1">
      <c r="C226" s="91"/>
      <c r="D226" s="91"/>
      <c r="E226" s="91"/>
      <c r="F226" s="91"/>
      <c r="G226" s="91"/>
      <c r="N226" s="91"/>
      <c r="O226" s="91"/>
      <c r="P226" s="91"/>
      <c r="Q226" s="91"/>
      <c r="R226" s="247"/>
    </row>
    <row r="227" spans="3:18" s="70" customFormat="1">
      <c r="C227" s="91"/>
      <c r="D227" s="91"/>
      <c r="E227" s="91"/>
      <c r="F227" s="91"/>
      <c r="G227" s="91"/>
      <c r="N227" s="91"/>
      <c r="O227" s="91"/>
      <c r="P227" s="91"/>
      <c r="Q227" s="91"/>
      <c r="R227" s="247"/>
    </row>
    <row r="228" spans="3:18" s="70" customFormat="1">
      <c r="C228" s="91"/>
      <c r="D228" s="91"/>
      <c r="E228" s="91"/>
      <c r="F228" s="91"/>
      <c r="G228" s="91"/>
      <c r="N228" s="91"/>
      <c r="O228" s="91"/>
      <c r="P228" s="91"/>
      <c r="Q228" s="91"/>
      <c r="R228" s="247"/>
    </row>
    <row r="229" spans="3:18" s="70" customFormat="1">
      <c r="C229" s="91"/>
      <c r="D229" s="91"/>
      <c r="E229" s="91"/>
      <c r="F229" s="91"/>
      <c r="G229" s="91"/>
      <c r="N229" s="91"/>
      <c r="O229" s="91"/>
      <c r="P229" s="91"/>
      <c r="Q229" s="91"/>
      <c r="R229" s="247"/>
    </row>
    <row r="230" spans="3:18" s="70" customFormat="1">
      <c r="C230" s="91"/>
      <c r="D230" s="91"/>
      <c r="E230" s="91"/>
      <c r="F230" s="91"/>
      <c r="G230" s="91"/>
      <c r="N230" s="91"/>
      <c r="O230" s="91"/>
      <c r="P230" s="91"/>
      <c r="Q230" s="91"/>
      <c r="R230" s="247"/>
    </row>
    <row r="231" spans="3:18" s="70" customFormat="1">
      <c r="C231" s="91"/>
      <c r="D231" s="91"/>
      <c r="E231" s="91"/>
      <c r="F231" s="91"/>
      <c r="G231" s="91"/>
      <c r="N231" s="91"/>
      <c r="O231" s="91"/>
      <c r="P231" s="91"/>
      <c r="Q231" s="91"/>
      <c r="R231" s="247"/>
    </row>
    <row r="232" spans="3:18" s="70" customFormat="1">
      <c r="C232" s="91"/>
      <c r="D232" s="91"/>
      <c r="E232" s="91"/>
      <c r="F232" s="91"/>
      <c r="G232" s="91"/>
      <c r="N232" s="91"/>
      <c r="O232" s="91"/>
      <c r="P232" s="91"/>
      <c r="Q232" s="91"/>
      <c r="R232" s="247"/>
    </row>
    <row r="233" spans="3:18" s="70" customFormat="1">
      <c r="C233" s="91"/>
      <c r="D233" s="91"/>
      <c r="E233" s="91"/>
      <c r="F233" s="91"/>
      <c r="G233" s="91"/>
      <c r="N233" s="91"/>
      <c r="O233" s="91"/>
      <c r="P233" s="91"/>
      <c r="Q233" s="91"/>
      <c r="R233" s="247"/>
    </row>
    <row r="234" spans="3:18" s="70" customFormat="1">
      <c r="C234" s="91"/>
      <c r="D234" s="91"/>
      <c r="E234" s="91"/>
      <c r="F234" s="91"/>
      <c r="G234" s="91"/>
      <c r="N234" s="91"/>
      <c r="O234" s="91"/>
      <c r="P234" s="91"/>
      <c r="Q234" s="91"/>
      <c r="R234" s="247"/>
    </row>
    <row r="235" spans="3:18" s="70" customFormat="1">
      <c r="C235" s="91"/>
      <c r="D235" s="91"/>
      <c r="E235" s="91"/>
      <c r="F235" s="91"/>
      <c r="G235" s="91"/>
      <c r="N235" s="91"/>
      <c r="O235" s="91"/>
      <c r="P235" s="91"/>
      <c r="Q235" s="91"/>
      <c r="R235" s="247"/>
    </row>
    <row r="236" spans="3:18" s="70" customFormat="1">
      <c r="C236" s="91"/>
      <c r="D236" s="91"/>
      <c r="E236" s="91"/>
      <c r="F236" s="91"/>
      <c r="G236" s="91"/>
      <c r="N236" s="91"/>
      <c r="O236" s="91"/>
      <c r="P236" s="91"/>
      <c r="Q236" s="91"/>
      <c r="R236" s="247"/>
    </row>
    <row r="237" spans="3:18" s="70" customFormat="1">
      <c r="C237" s="91"/>
      <c r="D237" s="91"/>
      <c r="E237" s="91"/>
      <c r="F237" s="91"/>
      <c r="G237" s="91"/>
      <c r="N237" s="91"/>
      <c r="O237" s="91"/>
      <c r="P237" s="91"/>
      <c r="Q237" s="91"/>
      <c r="R237" s="247"/>
    </row>
    <row r="238" spans="3:18" s="70" customFormat="1">
      <c r="C238" s="91"/>
      <c r="D238" s="91"/>
      <c r="E238" s="91"/>
      <c r="F238" s="91"/>
      <c r="G238" s="91"/>
      <c r="N238" s="91"/>
      <c r="O238" s="91"/>
      <c r="P238" s="91"/>
      <c r="Q238" s="91"/>
      <c r="R238" s="247"/>
    </row>
    <row r="239" spans="3:18" s="70" customFormat="1">
      <c r="C239" s="91"/>
      <c r="D239" s="91"/>
      <c r="E239" s="91"/>
      <c r="F239" s="91"/>
      <c r="G239" s="91"/>
      <c r="N239" s="91"/>
      <c r="O239" s="91"/>
      <c r="P239" s="91"/>
      <c r="Q239" s="91"/>
      <c r="R239" s="247"/>
    </row>
    <row r="240" spans="3:18" s="70" customFormat="1">
      <c r="C240" s="91"/>
      <c r="D240" s="91"/>
      <c r="E240" s="91"/>
      <c r="F240" s="91"/>
      <c r="G240" s="91"/>
      <c r="N240" s="91"/>
      <c r="O240" s="91"/>
      <c r="P240" s="91"/>
      <c r="Q240" s="91"/>
      <c r="R240" s="247"/>
    </row>
    <row r="241" spans="3:18" s="70" customFormat="1">
      <c r="C241" s="91"/>
      <c r="D241" s="91"/>
      <c r="E241" s="91"/>
      <c r="F241" s="91"/>
      <c r="G241" s="91"/>
      <c r="N241" s="91"/>
      <c r="O241" s="91"/>
      <c r="P241" s="91"/>
      <c r="Q241" s="91"/>
      <c r="R241" s="247"/>
    </row>
    <row r="242" spans="3:18" s="70" customFormat="1">
      <c r="C242" s="91"/>
      <c r="D242" s="91"/>
      <c r="E242" s="91"/>
      <c r="F242" s="91"/>
      <c r="G242" s="91"/>
      <c r="N242" s="91"/>
      <c r="O242" s="91"/>
      <c r="P242" s="91"/>
      <c r="Q242" s="91"/>
      <c r="R242" s="247"/>
    </row>
    <row r="243" spans="3:18" s="70" customFormat="1">
      <c r="C243" s="91"/>
      <c r="D243" s="91"/>
      <c r="E243" s="91"/>
      <c r="F243" s="91"/>
      <c r="G243" s="91"/>
      <c r="N243" s="91"/>
      <c r="O243" s="91"/>
      <c r="P243" s="91"/>
      <c r="Q243" s="91"/>
      <c r="R243" s="247"/>
    </row>
    <row r="244" spans="3:18" s="70" customFormat="1">
      <c r="C244" s="91"/>
      <c r="D244" s="91"/>
      <c r="E244" s="91"/>
      <c r="F244" s="91"/>
      <c r="G244" s="91"/>
      <c r="N244" s="91"/>
      <c r="O244" s="91"/>
      <c r="P244" s="91"/>
      <c r="Q244" s="91"/>
      <c r="R244" s="247"/>
    </row>
    <row r="245" spans="3:18" s="70" customFormat="1">
      <c r="C245" s="91"/>
      <c r="D245" s="91"/>
      <c r="E245" s="91"/>
      <c r="F245" s="91"/>
      <c r="G245" s="91"/>
      <c r="N245" s="91"/>
      <c r="O245" s="91"/>
      <c r="P245" s="91"/>
      <c r="Q245" s="91"/>
      <c r="R245" s="247"/>
    </row>
    <row r="246" spans="3:18" s="70" customFormat="1">
      <c r="C246" s="91"/>
      <c r="D246" s="91"/>
      <c r="E246" s="91"/>
      <c r="F246" s="91"/>
      <c r="G246" s="91"/>
      <c r="N246" s="91"/>
      <c r="O246" s="91"/>
      <c r="P246" s="91"/>
      <c r="Q246" s="91"/>
      <c r="R246" s="247"/>
    </row>
    <row r="247" spans="3:18" s="70" customFormat="1">
      <c r="C247" s="91"/>
      <c r="D247" s="91"/>
      <c r="E247" s="91"/>
      <c r="F247" s="91"/>
      <c r="G247" s="91"/>
      <c r="N247" s="91"/>
      <c r="O247" s="91"/>
      <c r="P247" s="91"/>
      <c r="Q247" s="91"/>
      <c r="R247" s="247"/>
    </row>
    <row r="248" spans="3:18" s="70" customFormat="1">
      <c r="C248" s="91"/>
      <c r="D248" s="91"/>
      <c r="E248" s="91"/>
      <c r="F248" s="91"/>
      <c r="G248" s="91"/>
      <c r="N248" s="91"/>
      <c r="O248" s="91"/>
      <c r="P248" s="91"/>
      <c r="Q248" s="91"/>
      <c r="R248" s="247"/>
    </row>
    <row r="249" spans="3:18" s="70" customFormat="1">
      <c r="C249" s="91"/>
      <c r="D249" s="91"/>
      <c r="E249" s="91"/>
      <c r="F249" s="91"/>
      <c r="G249" s="91"/>
      <c r="N249" s="91"/>
      <c r="O249" s="91"/>
      <c r="P249" s="91"/>
      <c r="Q249" s="91"/>
      <c r="R249" s="247"/>
    </row>
    <row r="250" spans="3:18" s="70" customFormat="1">
      <c r="C250" s="91"/>
      <c r="D250" s="91"/>
      <c r="E250" s="91"/>
      <c r="F250" s="91"/>
      <c r="G250" s="91"/>
      <c r="N250" s="91"/>
      <c r="O250" s="91"/>
      <c r="P250" s="91"/>
      <c r="Q250" s="91"/>
      <c r="R250" s="247"/>
    </row>
    <row r="251" spans="3:18" s="70" customFormat="1">
      <c r="C251" s="91"/>
      <c r="D251" s="91"/>
      <c r="E251" s="91"/>
      <c r="F251" s="91"/>
      <c r="G251" s="91"/>
      <c r="N251" s="91"/>
      <c r="O251" s="91"/>
      <c r="P251" s="91"/>
      <c r="Q251" s="91"/>
      <c r="R251" s="247"/>
    </row>
    <row r="252" spans="3:18" s="70" customFormat="1">
      <c r="C252" s="91"/>
      <c r="D252" s="91"/>
      <c r="E252" s="91"/>
      <c r="F252" s="91"/>
      <c r="G252" s="91"/>
      <c r="N252" s="91"/>
      <c r="O252" s="91"/>
      <c r="P252" s="91"/>
      <c r="Q252" s="91"/>
      <c r="R252" s="247"/>
    </row>
    <row r="253" spans="3:18" s="70" customFormat="1">
      <c r="C253" s="91"/>
      <c r="D253" s="91"/>
      <c r="E253" s="91"/>
      <c r="F253" s="91"/>
      <c r="G253" s="91"/>
      <c r="N253" s="91"/>
      <c r="O253" s="91"/>
      <c r="P253" s="91"/>
      <c r="Q253" s="91"/>
      <c r="R253" s="247"/>
    </row>
    <row r="254" spans="3:18" s="70" customFormat="1">
      <c r="C254" s="91"/>
      <c r="D254" s="91"/>
      <c r="E254" s="91"/>
      <c r="F254" s="91"/>
      <c r="G254" s="91"/>
      <c r="N254" s="91"/>
      <c r="O254" s="91"/>
      <c r="P254" s="91"/>
      <c r="Q254" s="91"/>
      <c r="R254" s="247"/>
    </row>
    <row r="255" spans="3:18" s="70" customFormat="1">
      <c r="C255" s="91"/>
      <c r="D255" s="91"/>
      <c r="E255" s="91"/>
      <c r="F255" s="91"/>
      <c r="G255" s="91"/>
      <c r="N255" s="91"/>
      <c r="O255" s="91"/>
      <c r="P255" s="91"/>
      <c r="Q255" s="91"/>
      <c r="R255" s="247"/>
    </row>
  </sheetData>
  <mergeCells count="20">
    <mergeCell ref="A5:B5"/>
    <mergeCell ref="L5:M5"/>
    <mergeCell ref="C14:D14"/>
    <mergeCell ref="N14:O14"/>
    <mergeCell ref="C17:D17"/>
    <mergeCell ref="N17:O17"/>
    <mergeCell ref="C18:D18"/>
    <mergeCell ref="N18:O18"/>
    <mergeCell ref="C19:D19"/>
    <mergeCell ref="N19:O19"/>
    <mergeCell ref="C20:D20"/>
    <mergeCell ref="N20:O20"/>
    <mergeCell ref="C24:D24"/>
    <mergeCell ref="N24:O24"/>
    <mergeCell ref="C21:D21"/>
    <mergeCell ref="N21:O21"/>
    <mergeCell ref="C22:D22"/>
    <mergeCell ref="N22:O22"/>
    <mergeCell ref="C23:D23"/>
    <mergeCell ref="N23:O23"/>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F6E33-B428-4C1E-8081-3C0857AC4543}">
  <sheetPr>
    <tabColor rgb="FFFFFF00"/>
    <pageSetUpPr fitToPage="1"/>
  </sheetPr>
  <dimension ref="A1:BS171"/>
  <sheetViews>
    <sheetView topLeftCell="A29" zoomScale="85" zoomScaleNormal="85" workbookViewId="0">
      <selection activeCell="A15" sqref="A15:I15"/>
    </sheetView>
  </sheetViews>
  <sheetFormatPr defaultColWidth="8.5546875" defaultRowHeight="13.15"/>
  <cols>
    <col min="1" max="1" width="11.6640625" style="16" customWidth="1"/>
    <col min="2" max="8" width="8.5546875" style="16"/>
    <col min="9" max="9" width="32.44140625" style="16" customWidth="1"/>
    <col min="10" max="10" width="1.44140625" style="9" customWidth="1"/>
    <col min="11" max="71" width="8.5546875" style="9"/>
    <col min="72" max="16384" width="8.5546875" style="16"/>
  </cols>
  <sheetData>
    <row r="1" spans="1:9">
      <c r="A1" s="457"/>
      <c r="B1" s="457"/>
      <c r="C1" s="457"/>
      <c r="D1" s="457"/>
      <c r="E1" s="457"/>
      <c r="F1" s="457"/>
      <c r="G1" s="457"/>
      <c r="H1" s="457"/>
      <c r="I1" s="457"/>
    </row>
    <row r="2" spans="1:9" ht="23.45" customHeight="1">
      <c r="A2" s="461" t="s">
        <v>40</v>
      </c>
      <c r="B2" s="462"/>
      <c r="C2" s="462"/>
      <c r="D2" s="462"/>
      <c r="E2" s="462"/>
      <c r="F2" s="462"/>
      <c r="G2" s="462"/>
      <c r="H2" s="462"/>
      <c r="I2" s="463"/>
    </row>
    <row r="3" spans="1:9" ht="26.45" customHeight="1">
      <c r="A3" s="465" t="s">
        <v>41</v>
      </c>
      <c r="B3" s="466"/>
      <c r="C3" s="466"/>
      <c r="D3" s="466"/>
      <c r="E3" s="466"/>
      <c r="F3" s="466"/>
      <c r="G3" s="466"/>
      <c r="H3" s="466"/>
      <c r="I3" s="467"/>
    </row>
    <row r="4" spans="1:9" ht="10.9" customHeight="1">
      <c r="A4" s="468"/>
      <c r="B4" s="469"/>
      <c r="C4" s="469"/>
      <c r="D4" s="469"/>
      <c r="E4" s="469"/>
      <c r="F4" s="469"/>
      <c r="G4" s="469"/>
      <c r="H4" s="469"/>
      <c r="I4" s="470"/>
    </row>
    <row r="5" spans="1:9" ht="159" customHeight="1">
      <c r="A5" s="458" t="s">
        <v>42</v>
      </c>
      <c r="B5" s="459"/>
      <c r="C5" s="459"/>
      <c r="D5" s="459"/>
      <c r="E5" s="459"/>
      <c r="F5" s="459"/>
      <c r="G5" s="459"/>
      <c r="H5" s="459"/>
      <c r="I5" s="460"/>
    </row>
    <row r="6" spans="1:9" ht="12.75">
      <c r="A6" s="436"/>
      <c r="B6" s="437"/>
      <c r="C6" s="437"/>
      <c r="D6" s="437"/>
      <c r="E6" s="437"/>
      <c r="F6" s="437"/>
      <c r="G6" s="437"/>
      <c r="H6" s="437"/>
      <c r="I6" s="438"/>
    </row>
    <row r="7" spans="1:9" ht="270.60000000000002" customHeight="1">
      <c r="A7" s="449" t="s">
        <v>43</v>
      </c>
      <c r="B7" s="459"/>
      <c r="C7" s="459"/>
      <c r="D7" s="459"/>
      <c r="E7" s="459"/>
      <c r="F7" s="459"/>
      <c r="G7" s="459"/>
      <c r="H7" s="459"/>
      <c r="I7" s="460"/>
    </row>
    <row r="8" spans="1:9" ht="12.75">
      <c r="A8" s="433"/>
      <c r="B8" s="434"/>
      <c r="C8" s="434"/>
      <c r="D8" s="434"/>
      <c r="E8" s="434"/>
      <c r="F8" s="434"/>
      <c r="G8" s="434"/>
      <c r="H8" s="434"/>
      <c r="I8" s="435"/>
    </row>
    <row r="9" spans="1:9" ht="210" customHeight="1">
      <c r="A9" s="448" t="s">
        <v>44</v>
      </c>
      <c r="B9" s="446"/>
      <c r="C9" s="446"/>
      <c r="D9" s="446"/>
      <c r="E9" s="446"/>
      <c r="F9" s="446"/>
      <c r="G9" s="446"/>
      <c r="H9" s="446"/>
      <c r="I9" s="447"/>
    </row>
    <row r="10" spans="1:9" ht="12.75">
      <c r="A10" s="433"/>
      <c r="B10" s="434"/>
      <c r="C10" s="434"/>
      <c r="D10" s="434"/>
      <c r="E10" s="434"/>
      <c r="F10" s="434"/>
      <c r="G10" s="434"/>
      <c r="H10" s="434"/>
      <c r="I10" s="435"/>
    </row>
    <row r="11" spans="1:9" ht="178.15" customHeight="1">
      <c r="A11" s="464" t="s">
        <v>45</v>
      </c>
      <c r="B11" s="446"/>
      <c r="C11" s="446"/>
      <c r="D11" s="446"/>
      <c r="E11" s="446"/>
      <c r="F11" s="446"/>
      <c r="G11" s="446"/>
      <c r="H11" s="446"/>
      <c r="I11" s="447"/>
    </row>
    <row r="12" spans="1:9" ht="12.75">
      <c r="A12" s="433"/>
      <c r="B12" s="434"/>
      <c r="C12" s="434"/>
      <c r="D12" s="434"/>
      <c r="E12" s="434"/>
      <c r="F12" s="434"/>
      <c r="G12" s="434"/>
      <c r="H12" s="434"/>
      <c r="I12" s="435"/>
    </row>
    <row r="13" spans="1:9" ht="229.9" customHeight="1">
      <c r="A13" s="445" t="s">
        <v>46</v>
      </c>
      <c r="B13" s="446"/>
      <c r="C13" s="446"/>
      <c r="D13" s="446"/>
      <c r="E13" s="446"/>
      <c r="F13" s="446"/>
      <c r="G13" s="446"/>
      <c r="H13" s="446"/>
      <c r="I13" s="447"/>
    </row>
    <row r="14" spans="1:9" ht="12.75">
      <c r="A14" s="433"/>
      <c r="B14" s="434"/>
      <c r="C14" s="434"/>
      <c r="D14" s="434"/>
      <c r="E14" s="434"/>
      <c r="F14" s="434"/>
      <c r="G14" s="434"/>
      <c r="H14" s="434"/>
      <c r="I14" s="435"/>
    </row>
    <row r="15" spans="1:9" ht="208.15" customHeight="1">
      <c r="A15" s="448" t="s">
        <v>47</v>
      </c>
      <c r="B15" s="446"/>
      <c r="C15" s="446"/>
      <c r="D15" s="446"/>
      <c r="E15" s="446"/>
      <c r="F15" s="446"/>
      <c r="G15" s="446"/>
      <c r="H15" s="446"/>
      <c r="I15" s="447"/>
    </row>
    <row r="16" spans="1:9" ht="12.75">
      <c r="A16" s="433"/>
      <c r="B16" s="434"/>
      <c r="C16" s="434"/>
      <c r="D16" s="434"/>
      <c r="E16" s="434"/>
      <c r="F16" s="434"/>
      <c r="G16" s="434"/>
      <c r="H16" s="434"/>
      <c r="I16" s="435"/>
    </row>
    <row r="17" spans="1:9" ht="263.45" customHeight="1">
      <c r="A17" s="449" t="s">
        <v>48</v>
      </c>
      <c r="B17" s="450"/>
      <c r="C17" s="450"/>
      <c r="D17" s="450"/>
      <c r="E17" s="450"/>
      <c r="F17" s="450"/>
      <c r="G17" s="450"/>
      <c r="H17" s="450"/>
      <c r="I17" s="451"/>
    </row>
    <row r="18" spans="1:9" ht="12.75">
      <c r="A18" s="436"/>
      <c r="B18" s="437"/>
      <c r="C18" s="437"/>
      <c r="D18" s="437"/>
      <c r="E18" s="437"/>
      <c r="F18" s="437"/>
      <c r="G18" s="437"/>
      <c r="H18" s="437"/>
      <c r="I18" s="438"/>
    </row>
    <row r="19" spans="1:9" ht="17.45" customHeight="1">
      <c r="A19" s="455" t="s">
        <v>49</v>
      </c>
      <c r="B19" s="446"/>
      <c r="C19" s="446"/>
      <c r="D19" s="446"/>
      <c r="E19" s="446"/>
      <c r="F19" s="446"/>
      <c r="G19" s="446"/>
      <c r="H19" s="446"/>
      <c r="I19" s="447"/>
    </row>
    <row r="20" spans="1:9" ht="116.45" customHeight="1">
      <c r="A20" s="448" t="s">
        <v>50</v>
      </c>
      <c r="B20" s="446"/>
      <c r="C20" s="446"/>
      <c r="D20" s="446"/>
      <c r="E20" s="446"/>
      <c r="F20" s="446"/>
      <c r="G20" s="446"/>
      <c r="H20" s="446"/>
      <c r="I20" s="447"/>
    </row>
    <row r="21" spans="1:9" ht="54.6" customHeight="1">
      <c r="A21" s="452" t="s">
        <v>51</v>
      </c>
      <c r="B21" s="453"/>
      <c r="C21" s="453"/>
      <c r="D21" s="453"/>
      <c r="E21" s="453"/>
      <c r="F21" s="453"/>
      <c r="G21" s="453"/>
      <c r="H21" s="453"/>
      <c r="I21" s="454"/>
    </row>
    <row r="22" spans="1:9" ht="36" customHeight="1">
      <c r="A22" s="442" t="s">
        <v>52</v>
      </c>
      <c r="B22" s="443"/>
      <c r="C22" s="443"/>
      <c r="D22" s="443"/>
      <c r="E22" s="443"/>
      <c r="F22" s="443"/>
      <c r="G22" s="443"/>
      <c r="H22" s="443"/>
      <c r="I22" s="444"/>
    </row>
    <row r="23" spans="1:9" ht="79.150000000000006" customHeight="1">
      <c r="A23" s="439" t="s">
        <v>53</v>
      </c>
      <c r="B23" s="440"/>
      <c r="C23" s="440"/>
      <c r="D23" s="440"/>
      <c r="E23" s="440"/>
      <c r="F23" s="440"/>
      <c r="G23" s="440"/>
      <c r="H23" s="440"/>
      <c r="I23" s="441"/>
    </row>
    <row r="24" spans="1:9" ht="36" customHeight="1">
      <c r="A24" s="442" t="s">
        <v>54</v>
      </c>
      <c r="B24" s="443"/>
      <c r="C24" s="443"/>
      <c r="D24" s="443"/>
      <c r="E24" s="443"/>
      <c r="F24" s="443"/>
      <c r="G24" s="443"/>
      <c r="H24" s="443"/>
      <c r="I24" s="444"/>
    </row>
    <row r="25" spans="1:9" ht="45.6" customHeight="1">
      <c r="A25" s="456" t="s">
        <v>55</v>
      </c>
      <c r="B25" s="440"/>
      <c r="C25" s="440"/>
      <c r="D25" s="440"/>
      <c r="E25" s="440"/>
      <c r="F25" s="440"/>
      <c r="G25" s="440"/>
      <c r="H25" s="440"/>
      <c r="I25" s="441"/>
    </row>
    <row r="26" spans="1:9" ht="36" customHeight="1">
      <c r="A26" s="442" t="s">
        <v>56</v>
      </c>
      <c r="B26" s="443"/>
      <c r="C26" s="443"/>
      <c r="D26" s="443"/>
      <c r="E26" s="443"/>
      <c r="F26" s="443"/>
      <c r="G26" s="443"/>
      <c r="H26" s="443"/>
      <c r="I26" s="444"/>
    </row>
    <row r="27" spans="1:9" ht="75.599999999999994" customHeight="1">
      <c r="A27" s="439" t="s">
        <v>57</v>
      </c>
      <c r="B27" s="440"/>
      <c r="C27" s="440"/>
      <c r="D27" s="440"/>
      <c r="E27" s="440"/>
      <c r="F27" s="440"/>
      <c r="G27" s="440"/>
      <c r="H27" s="440"/>
      <c r="I27" s="441"/>
    </row>
    <row r="28" spans="1:9" s="9" customFormat="1" ht="31.9" customHeight="1">
      <c r="A28" s="442" t="s">
        <v>58</v>
      </c>
      <c r="B28" s="443"/>
      <c r="C28" s="443"/>
      <c r="D28" s="443"/>
      <c r="E28" s="443"/>
      <c r="F28" s="443"/>
      <c r="G28" s="443"/>
      <c r="H28" s="443"/>
      <c r="I28" s="444"/>
    </row>
    <row r="29" spans="1:9" s="9" customFormat="1" ht="144.6" customHeight="1">
      <c r="A29" s="439" t="s">
        <v>59</v>
      </c>
      <c r="B29" s="440"/>
      <c r="C29" s="440"/>
      <c r="D29" s="440"/>
      <c r="E29" s="440"/>
      <c r="F29" s="440"/>
      <c r="G29" s="440"/>
      <c r="H29" s="440"/>
      <c r="I29" s="441"/>
    </row>
    <row r="30" spans="1:9" s="9" customFormat="1" ht="32.450000000000003" customHeight="1">
      <c r="A30" s="442" t="s">
        <v>60</v>
      </c>
      <c r="B30" s="443"/>
      <c r="C30" s="443"/>
      <c r="D30" s="443"/>
      <c r="E30" s="443"/>
      <c r="F30" s="443"/>
      <c r="G30" s="443"/>
      <c r="H30" s="443"/>
      <c r="I30" s="444"/>
    </row>
    <row r="31" spans="1:9" s="9" customFormat="1" ht="50.45" customHeight="1">
      <c r="A31" s="439" t="s">
        <v>61</v>
      </c>
      <c r="B31" s="440"/>
      <c r="C31" s="440"/>
      <c r="D31" s="440"/>
      <c r="E31" s="440"/>
      <c r="F31" s="440"/>
      <c r="G31" s="440"/>
      <c r="H31" s="440"/>
      <c r="I31" s="441"/>
    </row>
    <row r="32" spans="1:9" s="9" customFormat="1" ht="32.450000000000003" customHeight="1">
      <c r="A32" s="442" t="s">
        <v>62</v>
      </c>
      <c r="B32" s="443"/>
      <c r="C32" s="443"/>
      <c r="D32" s="443"/>
      <c r="E32" s="443"/>
      <c r="F32" s="443"/>
      <c r="G32" s="443"/>
      <c r="H32" s="443"/>
      <c r="I32" s="444"/>
    </row>
    <row r="33" spans="1:9" s="9" customFormat="1" ht="64.900000000000006" customHeight="1">
      <c r="A33" s="439" t="s">
        <v>63</v>
      </c>
      <c r="B33" s="440"/>
      <c r="C33" s="440"/>
      <c r="D33" s="440"/>
      <c r="E33" s="440"/>
      <c r="F33" s="440"/>
      <c r="G33" s="440"/>
      <c r="H33" s="440"/>
      <c r="I33" s="441"/>
    </row>
    <row r="34" spans="1:9" s="9" customFormat="1"/>
    <row r="35" spans="1:9" s="9" customFormat="1"/>
    <row r="36" spans="1:9" s="9" customFormat="1"/>
    <row r="37" spans="1:9" s="9" customFormat="1"/>
    <row r="38" spans="1:9" s="9" customFormat="1"/>
    <row r="39" spans="1:9" s="9" customFormat="1"/>
    <row r="40" spans="1:9" s="9" customFormat="1"/>
    <row r="41" spans="1:9" s="9" customFormat="1"/>
    <row r="42" spans="1:9" s="9" customFormat="1"/>
    <row r="43" spans="1:9" s="9" customFormat="1"/>
    <row r="44" spans="1:9" s="9" customFormat="1"/>
    <row r="45" spans="1:9" s="9" customFormat="1"/>
    <row r="46" spans="1:9" s="9" customFormat="1"/>
    <row r="47" spans="1:9" s="9" customFormat="1"/>
    <row r="48" spans="1:9" s="9" customFormat="1"/>
    <row r="49" s="9" customFormat="1"/>
    <row r="50" s="9" customFormat="1"/>
    <row r="51" s="9" customFormat="1"/>
    <row r="52" s="9" customFormat="1"/>
    <row r="53" s="9" customFormat="1"/>
    <row r="54" s="9" customFormat="1"/>
    <row r="55" s="9" customFormat="1"/>
    <row r="56" s="9" customFormat="1"/>
    <row r="57" s="9" customFormat="1"/>
    <row r="58" s="9" customFormat="1"/>
    <row r="59" s="9" customFormat="1"/>
    <row r="60" s="9" customFormat="1"/>
    <row r="61" s="9" customFormat="1"/>
    <row r="62" s="9" customFormat="1"/>
    <row r="63" s="9" customFormat="1"/>
    <row r="64" s="9" customFormat="1"/>
    <row r="65" s="9" customFormat="1"/>
    <row r="66" s="9" customFormat="1"/>
    <row r="67" s="9" customFormat="1"/>
    <row r="68" s="9" customFormat="1"/>
    <row r="69" s="9" customFormat="1"/>
    <row r="70" s="9" customFormat="1"/>
    <row r="71" s="9" customFormat="1"/>
    <row r="72" s="9" customFormat="1"/>
    <row r="73" s="9" customFormat="1"/>
    <row r="74" s="9" customFormat="1"/>
    <row r="75" s="9" customFormat="1"/>
    <row r="76" s="9" customFormat="1"/>
    <row r="77" s="9" customFormat="1"/>
    <row r="78" s="9" customFormat="1"/>
    <row r="79" s="9" customFormat="1"/>
    <row r="80" s="9" customFormat="1"/>
    <row r="81" s="9" customFormat="1"/>
    <row r="82" s="9" customFormat="1"/>
    <row r="83" s="9" customFormat="1"/>
    <row r="84" s="9" customFormat="1"/>
    <row r="85" s="9" customFormat="1"/>
    <row r="86" s="9" customFormat="1"/>
    <row r="87" s="9" customFormat="1"/>
    <row r="88" s="9" customFormat="1"/>
    <row r="89" s="9" customFormat="1"/>
    <row r="90" s="9" customFormat="1"/>
    <row r="91" s="9" customFormat="1"/>
    <row r="92" s="9" customFormat="1"/>
    <row r="93" s="9" customFormat="1"/>
    <row r="94" s="9" customFormat="1"/>
    <row r="95" s="9" customFormat="1"/>
    <row r="96" s="9" customFormat="1"/>
    <row r="97" s="9" customFormat="1"/>
    <row r="98" s="9" customFormat="1"/>
    <row r="99" s="9" customFormat="1"/>
    <row r="100" s="9" customFormat="1"/>
    <row r="101" s="9" customFormat="1"/>
    <row r="102" s="9" customFormat="1"/>
    <row r="103" s="9" customFormat="1"/>
    <row r="104" s="9" customFormat="1"/>
    <row r="105" s="9" customFormat="1"/>
    <row r="106" s="9" customFormat="1"/>
    <row r="107" s="9" customFormat="1"/>
    <row r="108" s="9" customFormat="1"/>
    <row r="109" s="9" customFormat="1"/>
    <row r="110" s="9" customFormat="1"/>
    <row r="111" s="9" customFormat="1"/>
    <row r="112" s="9" customFormat="1"/>
    <row r="113" s="9" customFormat="1"/>
    <row r="114" s="9" customFormat="1"/>
    <row r="115" s="9" customFormat="1"/>
    <row r="116" s="9" customFormat="1"/>
    <row r="117" s="9" customFormat="1"/>
    <row r="118" s="9" customFormat="1"/>
    <row r="119" s="9" customFormat="1"/>
    <row r="120" s="9" customFormat="1"/>
    <row r="121" s="9" customFormat="1"/>
    <row r="122" s="9" customFormat="1"/>
    <row r="123" s="9" customFormat="1"/>
    <row r="124" s="9" customFormat="1"/>
    <row r="125" s="9" customFormat="1"/>
    <row r="126" s="9" customFormat="1"/>
    <row r="127" s="9" customFormat="1"/>
    <row r="128" s="9" customFormat="1"/>
    <row r="129" s="9" customFormat="1"/>
    <row r="130" s="9" customFormat="1"/>
    <row r="131" s="9" customFormat="1"/>
    <row r="132" s="9" customFormat="1"/>
    <row r="133" s="9" customFormat="1"/>
    <row r="134" s="9" customFormat="1"/>
    <row r="135" s="9" customFormat="1"/>
    <row r="136" s="9" customFormat="1"/>
    <row r="137" s="9" customFormat="1"/>
    <row r="138" s="9" customFormat="1"/>
    <row r="139" s="9" customFormat="1"/>
    <row r="140" s="9" customFormat="1"/>
    <row r="141" s="9" customFormat="1"/>
    <row r="142" s="9" customFormat="1"/>
    <row r="143" s="9" customFormat="1"/>
    <row r="144" s="9" customFormat="1"/>
    <row r="145" s="9" customFormat="1"/>
    <row r="146" s="9" customFormat="1"/>
    <row r="147" s="9" customFormat="1"/>
    <row r="148" s="9" customFormat="1"/>
    <row r="149" s="9" customFormat="1"/>
    <row r="150" s="9" customFormat="1"/>
    <row r="151" s="9" customFormat="1"/>
    <row r="152" s="9" customFormat="1"/>
    <row r="153" s="9" customFormat="1"/>
    <row r="154" s="9" customFormat="1"/>
    <row r="155" s="9" customFormat="1"/>
    <row r="156" s="9" customFormat="1"/>
    <row r="157" s="9" customFormat="1"/>
    <row r="158" s="9" customFormat="1"/>
    <row r="159" s="9" customFormat="1"/>
    <row r="160" s="9" customFormat="1"/>
    <row r="161" s="9" customFormat="1"/>
    <row r="162" s="9" customFormat="1"/>
    <row r="163" s="9" customFormat="1"/>
    <row r="164" s="9" customFormat="1"/>
    <row r="165" s="9" customFormat="1"/>
    <row r="166" s="9" customFormat="1"/>
    <row r="167" s="9" customFormat="1"/>
    <row r="168" s="9" customFormat="1"/>
    <row r="169" s="9" customFormat="1"/>
    <row r="170" s="9" customFormat="1"/>
    <row r="171" s="9" customFormat="1"/>
  </sheetData>
  <mergeCells count="33">
    <mergeCell ref="A33:I33"/>
    <mergeCell ref="A22:I22"/>
    <mergeCell ref="A23:I23"/>
    <mergeCell ref="A30:I30"/>
    <mergeCell ref="A31:I31"/>
    <mergeCell ref="A32:I32"/>
    <mergeCell ref="A1:I1"/>
    <mergeCell ref="A5:I5"/>
    <mergeCell ref="A7:I7"/>
    <mergeCell ref="A2:I2"/>
    <mergeCell ref="A11:I11"/>
    <mergeCell ref="A9:I9"/>
    <mergeCell ref="A3:I3"/>
    <mergeCell ref="A8:I8"/>
    <mergeCell ref="A6:I6"/>
    <mergeCell ref="A4:I4"/>
    <mergeCell ref="A10:I10"/>
    <mergeCell ref="A12:I12"/>
    <mergeCell ref="A14:I14"/>
    <mergeCell ref="A16:I16"/>
    <mergeCell ref="A18:I18"/>
    <mergeCell ref="A29:I29"/>
    <mergeCell ref="A24:I24"/>
    <mergeCell ref="A13:I13"/>
    <mergeCell ref="A15:I15"/>
    <mergeCell ref="A17:I17"/>
    <mergeCell ref="A26:I26"/>
    <mergeCell ref="A28:I28"/>
    <mergeCell ref="A27:I27"/>
    <mergeCell ref="A21:I21"/>
    <mergeCell ref="A19:I19"/>
    <mergeCell ref="A20:I20"/>
    <mergeCell ref="A25:I25"/>
  </mergeCells>
  <pageMargins left="0.7" right="0.7" top="0.75" bottom="0.75" header="0.3" footer="0.3"/>
  <pageSetup paperSize="9" scale="70" orientation="portrait" r:id="rId1"/>
  <headerFooter scaleWithDoc="0">
    <oddFooter xml:space="preserve">&amp;R&amp;"Arial,Regular"&amp;7GlobalQMS ID: 461.3, 27 May 2015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53856-36C3-43FF-B209-637635D3CE3D}">
  <sheetPr>
    <tabColor rgb="FFFFFF00"/>
    <pageSetUpPr autoPageBreaks="0" fitToPage="1"/>
  </sheetPr>
  <dimension ref="A1:AX570"/>
  <sheetViews>
    <sheetView showZeros="0" topLeftCell="A80" zoomScale="70" zoomScaleNormal="70" zoomScalePageLayoutView="120" workbookViewId="0">
      <selection activeCell="D34" sqref="D34:E34"/>
    </sheetView>
  </sheetViews>
  <sheetFormatPr defaultColWidth="8.44140625" defaultRowHeight="12.75" customHeight="1"/>
  <cols>
    <col min="1" max="1" width="4.21875" style="170" customWidth="1"/>
    <col min="2" max="2" width="4.109375" style="324" customWidth="1"/>
    <col min="3" max="3" width="42.33203125" style="170" customWidth="1"/>
    <col min="4" max="4" width="14.5546875" style="170" customWidth="1"/>
    <col min="5" max="5" width="10" style="170" customWidth="1"/>
    <col min="6" max="6" width="10.33203125" style="170" customWidth="1"/>
    <col min="7" max="7" width="14.33203125" style="170" customWidth="1"/>
    <col min="8" max="8" width="16.33203125" style="176" customWidth="1"/>
    <col min="9" max="9" width="72.88671875" style="170" customWidth="1"/>
    <col min="10" max="11" width="8.44140625" style="171"/>
    <col min="12" max="12" width="29.44140625" style="171" customWidth="1"/>
    <col min="13" max="13" width="12.6640625" style="171" customWidth="1"/>
    <col min="14" max="50" width="8.44140625" style="171"/>
    <col min="51" max="16384" width="8.44140625" style="170"/>
  </cols>
  <sheetData>
    <row r="1" spans="1:50" s="171" customFormat="1" ht="13.15">
      <c r="B1" s="233"/>
      <c r="H1" s="177"/>
    </row>
    <row r="2" spans="1:50" s="171" customFormat="1" ht="13.15">
      <c r="B2" s="233"/>
      <c r="H2" s="177"/>
    </row>
    <row r="3" spans="1:50" s="171" customFormat="1" ht="13.15">
      <c r="B3" s="233"/>
      <c r="H3" s="177"/>
    </row>
    <row r="4" spans="1:50" s="171" customFormat="1" ht="24" customHeight="1">
      <c r="C4" s="342" t="s">
        <v>64</v>
      </c>
      <c r="D4" s="505"/>
      <c r="E4" s="506"/>
      <c r="F4" s="506"/>
      <c r="G4" s="506"/>
      <c r="H4" s="178"/>
    </row>
    <row r="5" spans="1:50" s="171" customFormat="1" ht="24" customHeight="1">
      <c r="C5" s="342" t="s">
        <v>65</v>
      </c>
      <c r="D5" s="505"/>
      <c r="E5" s="506"/>
      <c r="F5" s="506"/>
      <c r="G5" s="506"/>
      <c r="H5" s="178"/>
    </row>
    <row r="6" spans="1:50" s="171" customFormat="1" ht="24" customHeight="1">
      <c r="C6" s="342" t="s">
        <v>66</v>
      </c>
      <c r="D6" s="505"/>
      <c r="E6" s="506"/>
      <c r="F6" s="506"/>
      <c r="G6" s="506"/>
      <c r="H6" s="178"/>
    </row>
    <row r="7" spans="1:50" s="171" customFormat="1" ht="24" customHeight="1">
      <c r="C7" s="342" t="s">
        <v>67</v>
      </c>
      <c r="D7" s="505"/>
      <c r="E7" s="506"/>
      <c r="F7" s="506"/>
      <c r="G7" s="506"/>
      <c r="H7" s="178"/>
    </row>
    <row r="8" spans="1:50" s="171" customFormat="1" ht="24" customHeight="1">
      <c r="C8" s="342" t="s">
        <v>68</v>
      </c>
      <c r="D8" s="505"/>
      <c r="E8" s="506"/>
      <c r="F8" s="506"/>
      <c r="G8" s="506"/>
      <c r="H8" s="178"/>
    </row>
    <row r="9" spans="1:50" s="171" customFormat="1" ht="24" customHeight="1">
      <c r="C9" s="342" t="s">
        <v>69</v>
      </c>
      <c r="D9" s="505"/>
      <c r="E9" s="506"/>
      <c r="F9" s="506"/>
      <c r="G9" s="506"/>
      <c r="H9" s="178"/>
    </row>
    <row r="10" spans="1:50" s="171" customFormat="1" ht="39.6" customHeight="1">
      <c r="C10" s="344" t="s">
        <v>70</v>
      </c>
      <c r="D10" s="507">
        <f>H87</f>
        <v>811000</v>
      </c>
      <c r="E10" s="508"/>
      <c r="F10" s="508"/>
      <c r="G10" s="508"/>
      <c r="H10" s="178"/>
    </row>
    <row r="11" spans="1:50" s="171" customFormat="1" ht="13.15">
      <c r="B11" s="233"/>
      <c r="H11" s="177"/>
    </row>
    <row r="12" spans="1:50" s="171" customFormat="1" ht="13.15">
      <c r="B12" s="233"/>
      <c r="H12" s="177"/>
    </row>
    <row r="13" spans="1:50" s="171" customFormat="1" ht="13.9">
      <c r="B13" s="233"/>
      <c r="C13" s="302"/>
      <c r="H13" s="177"/>
    </row>
    <row r="14" spans="1:50" s="172" customFormat="1" ht="13.15">
      <c r="B14" s="318"/>
      <c r="H14" s="179"/>
    </row>
    <row r="15" spans="1:50" s="173" customFormat="1" ht="36.75" customHeight="1">
      <c r="A15" s="180" t="s">
        <v>0</v>
      </c>
      <c r="B15" s="319"/>
      <c r="C15" s="181"/>
      <c r="D15" s="181"/>
      <c r="E15" s="181"/>
      <c r="F15" s="181"/>
      <c r="G15" s="181"/>
      <c r="H15" s="327"/>
      <c r="I15" s="181"/>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2"/>
    </row>
    <row r="16" spans="1:50" s="174" customFormat="1" ht="12.75" customHeight="1">
      <c r="A16" s="499" t="s">
        <v>71</v>
      </c>
      <c r="B16" s="500"/>
      <c r="C16" s="500"/>
      <c r="D16" s="303"/>
      <c r="E16" s="304"/>
      <c r="F16" s="304"/>
      <c r="G16" s="304"/>
      <c r="H16" s="337"/>
      <c r="I16" s="503" t="s">
        <v>72</v>
      </c>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row>
    <row r="17" spans="1:50" s="175" customFormat="1" ht="79.150000000000006" customHeight="1">
      <c r="A17" s="501"/>
      <c r="B17" s="502"/>
      <c r="C17" s="502"/>
      <c r="D17" s="185" t="s">
        <v>1</v>
      </c>
      <c r="E17" s="186" t="s">
        <v>2</v>
      </c>
      <c r="F17" s="186" t="s">
        <v>73</v>
      </c>
      <c r="G17" s="186" t="s">
        <v>4</v>
      </c>
      <c r="H17" s="338" t="s">
        <v>74</v>
      </c>
      <c r="I17" s="504"/>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187"/>
      <c r="AN17" s="187"/>
      <c r="AO17" s="187"/>
      <c r="AP17" s="187"/>
      <c r="AQ17" s="187"/>
      <c r="AR17" s="187"/>
      <c r="AS17" s="187"/>
      <c r="AT17" s="187"/>
      <c r="AU17" s="187"/>
      <c r="AV17" s="187"/>
      <c r="AW17" s="187"/>
      <c r="AX17" s="187"/>
    </row>
    <row r="18" spans="1:50" s="174" customFormat="1" ht="13.15">
      <c r="A18" s="188"/>
      <c r="B18" s="305"/>
      <c r="C18" s="189"/>
      <c r="D18" s="190"/>
      <c r="H18" s="293"/>
      <c r="I18" s="191"/>
      <c r="J18" s="172"/>
      <c r="K18" s="328"/>
      <c r="L18" s="328"/>
      <c r="M18" s="328"/>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c r="AX18" s="172"/>
    </row>
    <row r="19" spans="1:50" s="174" customFormat="1" ht="13.15">
      <c r="A19" s="192"/>
      <c r="B19" s="307"/>
      <c r="D19" s="190"/>
      <c r="H19" s="293"/>
      <c r="I19" s="193"/>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row>
    <row r="20" spans="1:50" s="174" customFormat="1" ht="57" customHeight="1">
      <c r="A20" s="194">
        <v>1</v>
      </c>
      <c r="B20" s="520" t="s">
        <v>6</v>
      </c>
      <c r="C20" s="521"/>
      <c r="D20" s="196"/>
      <c r="E20" s="195"/>
      <c r="F20" s="195"/>
      <c r="G20" s="195"/>
      <c r="H20" s="294"/>
      <c r="I20" s="214" t="s">
        <v>75</v>
      </c>
      <c r="J20" s="329" t="s">
        <v>76</v>
      </c>
      <c r="K20" s="330"/>
      <c r="L20" s="330"/>
      <c r="M20" s="330"/>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c r="AX20" s="172"/>
    </row>
    <row r="21" spans="1:50" s="313" customFormat="1" ht="194.45" customHeight="1">
      <c r="A21" s="308"/>
      <c r="B21" s="509" t="s">
        <v>77</v>
      </c>
      <c r="C21" s="510"/>
      <c r="D21" s="308">
        <v>6</v>
      </c>
      <c r="E21" s="314">
        <v>1</v>
      </c>
      <c r="F21" s="309">
        <v>1</v>
      </c>
      <c r="G21" s="310">
        <v>40000</v>
      </c>
      <c r="H21" s="311">
        <f>G21*E21*D21*F21</f>
        <v>240000</v>
      </c>
      <c r="I21" s="315" t="s">
        <v>78</v>
      </c>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312"/>
      <c r="AL21" s="312"/>
      <c r="AM21" s="312"/>
      <c r="AN21" s="312"/>
      <c r="AO21" s="312"/>
      <c r="AP21" s="312"/>
      <c r="AQ21" s="312"/>
      <c r="AR21" s="312"/>
      <c r="AS21" s="312"/>
      <c r="AT21" s="312"/>
      <c r="AU21" s="312"/>
      <c r="AV21" s="312"/>
      <c r="AW21" s="312"/>
      <c r="AX21" s="312"/>
    </row>
    <row r="22" spans="1:50" s="313" customFormat="1" ht="163.9" customHeight="1">
      <c r="A22" s="308"/>
      <c r="B22" s="509" t="s">
        <v>79</v>
      </c>
      <c r="C22" s="510"/>
      <c r="D22" s="308">
        <v>6</v>
      </c>
      <c r="E22" s="314">
        <v>2</v>
      </c>
      <c r="F22" s="309">
        <v>0.75</v>
      </c>
      <c r="G22" s="310">
        <v>30000</v>
      </c>
      <c r="H22" s="311">
        <f>D22*E22*F22*G22</f>
        <v>270000</v>
      </c>
      <c r="I22" s="315" t="s">
        <v>80</v>
      </c>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312"/>
      <c r="AL22" s="312"/>
      <c r="AM22" s="312"/>
      <c r="AN22" s="312"/>
      <c r="AO22" s="312"/>
      <c r="AP22" s="312"/>
      <c r="AQ22" s="312"/>
      <c r="AR22" s="312"/>
      <c r="AS22" s="312"/>
      <c r="AT22" s="312"/>
      <c r="AU22" s="312"/>
      <c r="AV22" s="312"/>
      <c r="AW22" s="312"/>
      <c r="AX22" s="312"/>
    </row>
    <row r="23" spans="1:50" s="313" customFormat="1" ht="157.15" customHeight="1">
      <c r="A23" s="308"/>
      <c r="B23" s="511" t="s">
        <v>81</v>
      </c>
      <c r="C23" s="512"/>
      <c r="D23" s="308">
        <v>5</v>
      </c>
      <c r="E23" s="314">
        <v>1</v>
      </c>
      <c r="F23" s="309">
        <v>0.5</v>
      </c>
      <c r="G23" s="310">
        <v>25000</v>
      </c>
      <c r="H23" s="311">
        <f>D23*E23*F23*G23</f>
        <v>62500</v>
      </c>
      <c r="I23" s="315" t="s">
        <v>82</v>
      </c>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312"/>
      <c r="AL23" s="312"/>
      <c r="AM23" s="312"/>
      <c r="AN23" s="312"/>
      <c r="AO23" s="312"/>
      <c r="AP23" s="312"/>
      <c r="AQ23" s="312"/>
      <c r="AR23" s="312"/>
      <c r="AS23" s="312"/>
      <c r="AT23" s="312"/>
      <c r="AU23" s="312"/>
      <c r="AV23" s="312"/>
      <c r="AW23" s="312"/>
      <c r="AX23" s="312"/>
    </row>
    <row r="24" spans="1:50" s="174" customFormat="1" ht="13.15">
      <c r="A24" s="192"/>
      <c r="B24" s="306"/>
      <c r="D24" s="192"/>
      <c r="E24" s="199"/>
      <c r="F24" s="169"/>
      <c r="H24" s="293"/>
      <c r="I24" s="200"/>
      <c r="J24" s="172"/>
      <c r="K24" s="172"/>
      <c r="L24" s="172"/>
      <c r="M24" s="172"/>
      <c r="N24" s="172"/>
      <c r="O24" s="172"/>
      <c r="P24" s="172"/>
      <c r="Q24" s="172"/>
      <c r="R24" s="172"/>
      <c r="S24" s="172"/>
      <c r="T24" s="172"/>
      <c r="U24" s="172"/>
      <c r="V24" s="172"/>
      <c r="W24" s="172"/>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c r="AX24" s="172"/>
    </row>
    <row r="25" spans="1:50" s="174" customFormat="1" ht="15.6" customHeight="1">
      <c r="A25" s="517" t="s">
        <v>11</v>
      </c>
      <c r="B25" s="518"/>
      <c r="C25" s="519"/>
      <c r="D25" s="475"/>
      <c r="E25" s="476"/>
      <c r="F25" s="205"/>
      <c r="G25" s="205"/>
      <c r="H25" s="296">
        <f>SUM(H21:H23)</f>
        <v>572500</v>
      </c>
      <c r="I25" s="207"/>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row>
    <row r="26" spans="1:50" s="174" customFormat="1" ht="13.15">
      <c r="A26" s="201"/>
      <c r="B26" s="320"/>
      <c r="D26" s="208"/>
      <c r="E26" s="189"/>
      <c r="H26" s="293"/>
      <c r="I26" s="193"/>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row>
    <row r="27" spans="1:50" s="174" customFormat="1" ht="13.15">
      <c r="A27" s="192"/>
      <c r="B27" s="306"/>
      <c r="C27" s="198"/>
      <c r="D27" s="209"/>
      <c r="E27" s="198"/>
      <c r="H27" s="293"/>
      <c r="I27" s="200"/>
      <c r="J27" s="172"/>
      <c r="K27" s="312"/>
      <c r="L27" s="312"/>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row>
    <row r="28" spans="1:50" s="173" customFormat="1" ht="64.900000000000006" customHeight="1">
      <c r="A28" s="210">
        <v>2</v>
      </c>
      <c r="B28" s="515" t="s">
        <v>12</v>
      </c>
      <c r="C28" s="516"/>
      <c r="D28" s="479" t="s">
        <v>83</v>
      </c>
      <c r="E28" s="480"/>
      <c r="F28" s="212" t="s">
        <v>14</v>
      </c>
      <c r="G28" s="213" t="s">
        <v>15</v>
      </c>
      <c r="H28" s="297" t="s">
        <v>5</v>
      </c>
      <c r="I28" s="214" t="s">
        <v>12</v>
      </c>
      <c r="J28" s="182"/>
      <c r="K28" s="312"/>
      <c r="L28" s="31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182"/>
    </row>
    <row r="29" spans="1:50" s="174" customFormat="1" ht="13.15">
      <c r="A29" s="192"/>
      <c r="B29" s="306"/>
      <c r="C29" s="198"/>
      <c r="D29" s="473"/>
      <c r="E29" s="474"/>
      <c r="H29" s="293"/>
      <c r="I29" s="200"/>
      <c r="J29" s="172"/>
      <c r="K29" s="312"/>
      <c r="L29" s="31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row>
    <row r="30" spans="1:50" s="174" customFormat="1" ht="13.15">
      <c r="A30" s="192"/>
      <c r="B30" s="325">
        <v>2.1</v>
      </c>
      <c r="C30" s="326" t="s">
        <v>84</v>
      </c>
      <c r="D30" s="473"/>
      <c r="E30" s="474"/>
      <c r="H30" s="293">
        <f>D30*E30*F30*G30</f>
        <v>0</v>
      </c>
      <c r="I30" s="200"/>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2"/>
      <c r="AX30" s="172"/>
    </row>
    <row r="31" spans="1:50" s="313" customFormat="1" ht="164.45" customHeight="1">
      <c r="A31" s="308"/>
      <c r="B31" s="513" t="s">
        <v>85</v>
      </c>
      <c r="C31" s="514"/>
      <c r="D31" s="524" t="s">
        <v>86</v>
      </c>
      <c r="E31" s="525"/>
      <c r="F31" s="313">
        <v>3</v>
      </c>
      <c r="G31" s="310">
        <v>2400</v>
      </c>
      <c r="H31" s="311">
        <f t="shared" ref="H31:H35" si="0">F31*G31</f>
        <v>7200</v>
      </c>
      <c r="I31" s="315" t="s">
        <v>87</v>
      </c>
      <c r="J31" s="312"/>
      <c r="K31" s="312"/>
      <c r="L31" s="312"/>
      <c r="M31" s="312"/>
      <c r="N31" s="312"/>
      <c r="O31" s="312"/>
      <c r="P31" s="312"/>
      <c r="Q31" s="312"/>
      <c r="R31" s="312"/>
      <c r="S31" s="312"/>
      <c r="T31" s="312"/>
      <c r="U31" s="312"/>
      <c r="V31" s="312"/>
      <c r="W31" s="312"/>
      <c r="X31" s="312"/>
      <c r="Y31" s="312"/>
      <c r="Z31" s="312"/>
      <c r="AA31" s="312"/>
      <c r="AB31" s="312"/>
      <c r="AC31" s="312"/>
      <c r="AD31" s="312"/>
      <c r="AE31" s="312"/>
      <c r="AF31" s="312"/>
      <c r="AG31" s="312"/>
      <c r="AH31" s="312"/>
      <c r="AI31" s="312"/>
      <c r="AJ31" s="312"/>
      <c r="AK31" s="312"/>
      <c r="AL31" s="312"/>
      <c r="AM31" s="312"/>
      <c r="AN31" s="312"/>
      <c r="AO31" s="312"/>
      <c r="AP31" s="312"/>
      <c r="AQ31" s="312"/>
      <c r="AR31" s="312"/>
      <c r="AS31" s="312"/>
      <c r="AT31" s="312"/>
      <c r="AU31" s="312"/>
      <c r="AV31" s="312"/>
      <c r="AW31" s="312"/>
      <c r="AX31" s="312"/>
    </row>
    <row r="32" spans="1:50" s="313" customFormat="1" ht="160.15" customHeight="1">
      <c r="A32" s="308"/>
      <c r="B32" s="513" t="s">
        <v>88</v>
      </c>
      <c r="C32" s="514"/>
      <c r="D32" s="481" t="s">
        <v>89</v>
      </c>
      <c r="E32" s="482"/>
      <c r="F32" s="313">
        <f>20*3</f>
        <v>60</v>
      </c>
      <c r="G32" s="310">
        <v>520</v>
      </c>
      <c r="H32" s="311">
        <f t="shared" si="0"/>
        <v>31200</v>
      </c>
      <c r="I32" s="315" t="s">
        <v>90</v>
      </c>
      <c r="J32" s="312"/>
      <c r="K32" s="312"/>
      <c r="L32" s="312"/>
      <c r="M32" s="312"/>
      <c r="N32" s="312"/>
      <c r="O32" s="312"/>
      <c r="P32" s="312"/>
      <c r="Q32" s="312"/>
      <c r="R32" s="312"/>
      <c r="S32" s="312"/>
      <c r="T32" s="312"/>
      <c r="U32" s="312"/>
      <c r="V32" s="312"/>
      <c r="W32" s="312"/>
      <c r="X32" s="312"/>
      <c r="Y32" s="312"/>
      <c r="Z32" s="312"/>
      <c r="AA32" s="312"/>
      <c r="AB32" s="312"/>
      <c r="AC32" s="312"/>
      <c r="AD32" s="312"/>
      <c r="AE32" s="312"/>
      <c r="AF32" s="312"/>
      <c r="AG32" s="312"/>
      <c r="AH32" s="312"/>
      <c r="AI32" s="312"/>
      <c r="AJ32" s="312"/>
      <c r="AK32" s="312"/>
      <c r="AL32" s="312"/>
      <c r="AM32" s="312"/>
      <c r="AN32" s="312"/>
      <c r="AO32" s="312"/>
      <c r="AP32" s="312"/>
      <c r="AQ32" s="312"/>
      <c r="AR32" s="312"/>
      <c r="AS32" s="312"/>
      <c r="AT32" s="312"/>
      <c r="AU32" s="312"/>
      <c r="AV32" s="312"/>
      <c r="AW32" s="312"/>
      <c r="AX32" s="312"/>
    </row>
    <row r="33" spans="1:50" s="313" customFormat="1" ht="164.45" customHeight="1">
      <c r="A33" s="308"/>
      <c r="B33" s="488" t="s">
        <v>91</v>
      </c>
      <c r="C33" s="526"/>
      <c r="D33" s="481" t="s">
        <v>92</v>
      </c>
      <c r="E33" s="482"/>
      <c r="F33" s="313">
        <f>4*4</f>
        <v>16</v>
      </c>
      <c r="G33" s="310">
        <v>2000</v>
      </c>
      <c r="H33" s="311">
        <f t="shared" si="0"/>
        <v>32000</v>
      </c>
      <c r="I33" s="315" t="s">
        <v>93</v>
      </c>
      <c r="J33" s="312"/>
      <c r="K33" s="312"/>
      <c r="L33" s="312"/>
      <c r="M33" s="312"/>
      <c r="N33" s="312"/>
      <c r="O33" s="312"/>
      <c r="P33" s="312"/>
      <c r="Q33" s="312"/>
      <c r="R33" s="312"/>
      <c r="S33" s="312"/>
      <c r="T33" s="312"/>
      <c r="U33" s="312"/>
      <c r="V33" s="312"/>
      <c r="W33" s="312"/>
      <c r="X33" s="312"/>
      <c r="Y33" s="312"/>
      <c r="Z33" s="312"/>
      <c r="AA33" s="312"/>
      <c r="AB33" s="312"/>
      <c r="AC33" s="312"/>
      <c r="AD33" s="312"/>
      <c r="AE33" s="312"/>
      <c r="AF33" s="312"/>
      <c r="AG33" s="312"/>
      <c r="AH33" s="312"/>
      <c r="AI33" s="312"/>
      <c r="AJ33" s="312"/>
      <c r="AK33" s="312"/>
      <c r="AL33" s="312"/>
      <c r="AM33" s="312"/>
      <c r="AN33" s="312"/>
      <c r="AO33" s="312"/>
      <c r="AP33" s="312"/>
      <c r="AQ33" s="312"/>
      <c r="AR33" s="312"/>
      <c r="AS33" s="312"/>
      <c r="AT33" s="312"/>
      <c r="AU33" s="312"/>
      <c r="AV33" s="312"/>
      <c r="AW33" s="312"/>
      <c r="AX33" s="312"/>
    </row>
    <row r="34" spans="1:50" s="313" customFormat="1" ht="147" customHeight="1">
      <c r="A34" s="308"/>
      <c r="B34" s="488" t="s">
        <v>94</v>
      </c>
      <c r="C34" s="526"/>
      <c r="D34" s="481" t="s">
        <v>95</v>
      </c>
      <c r="E34" s="482"/>
      <c r="F34" s="313">
        <f>4*2</f>
        <v>8</v>
      </c>
      <c r="G34" s="310">
        <v>800</v>
      </c>
      <c r="H34" s="311">
        <f t="shared" si="0"/>
        <v>6400</v>
      </c>
      <c r="I34" s="315" t="s">
        <v>96</v>
      </c>
      <c r="J34" s="312"/>
      <c r="K34" s="312"/>
      <c r="L34" s="312"/>
      <c r="M34" s="312"/>
      <c r="N34" s="312"/>
      <c r="O34" s="312"/>
      <c r="P34" s="312"/>
      <c r="Q34" s="312"/>
      <c r="R34" s="312"/>
      <c r="S34" s="312"/>
      <c r="T34" s="312"/>
      <c r="U34" s="312"/>
      <c r="V34" s="312"/>
      <c r="W34" s="312"/>
      <c r="X34" s="312"/>
      <c r="Y34" s="312"/>
      <c r="Z34" s="312"/>
      <c r="AA34" s="312"/>
      <c r="AB34" s="312"/>
      <c r="AC34" s="312"/>
      <c r="AD34" s="312"/>
      <c r="AE34" s="312"/>
      <c r="AF34" s="312"/>
      <c r="AG34" s="312"/>
      <c r="AH34" s="312"/>
      <c r="AI34" s="312"/>
      <c r="AJ34" s="312"/>
      <c r="AK34" s="312"/>
      <c r="AL34" s="312"/>
      <c r="AM34" s="312"/>
      <c r="AN34" s="312"/>
      <c r="AO34" s="312"/>
      <c r="AP34" s="312"/>
      <c r="AQ34" s="312"/>
      <c r="AR34" s="312"/>
      <c r="AS34" s="312"/>
      <c r="AT34" s="312"/>
      <c r="AU34" s="312"/>
      <c r="AV34" s="312"/>
      <c r="AW34" s="312"/>
      <c r="AX34" s="312"/>
    </row>
    <row r="35" spans="1:50" s="313" customFormat="1" ht="169.15" customHeight="1">
      <c r="A35" s="308"/>
      <c r="B35" s="513" t="s">
        <v>97</v>
      </c>
      <c r="C35" s="514"/>
      <c r="D35" s="524" t="s">
        <v>98</v>
      </c>
      <c r="E35" s="525"/>
      <c r="F35" s="313">
        <v>1</v>
      </c>
      <c r="G35" s="310">
        <v>500</v>
      </c>
      <c r="H35" s="311">
        <f t="shared" si="0"/>
        <v>500</v>
      </c>
      <c r="I35" s="315" t="s">
        <v>99</v>
      </c>
      <c r="J35" s="312"/>
      <c r="K35" s="312"/>
      <c r="L35" s="312"/>
      <c r="M35" s="312"/>
      <c r="N35" s="312"/>
      <c r="O35" s="312"/>
      <c r="P35" s="312"/>
      <c r="Q35" s="312"/>
      <c r="R35" s="312"/>
      <c r="S35" s="312"/>
      <c r="T35" s="312"/>
      <c r="U35" s="312"/>
      <c r="V35" s="312"/>
      <c r="W35" s="312"/>
      <c r="X35" s="312"/>
      <c r="Y35" s="312"/>
      <c r="Z35" s="312"/>
      <c r="AA35" s="312"/>
      <c r="AB35" s="312"/>
      <c r="AC35" s="312"/>
      <c r="AD35" s="312"/>
      <c r="AE35" s="312"/>
      <c r="AF35" s="312"/>
      <c r="AG35" s="312"/>
      <c r="AH35" s="312"/>
      <c r="AI35" s="312"/>
      <c r="AJ35" s="312"/>
      <c r="AK35" s="312"/>
      <c r="AL35" s="312"/>
      <c r="AM35" s="312"/>
      <c r="AN35" s="312"/>
      <c r="AO35" s="312"/>
      <c r="AP35" s="312"/>
      <c r="AQ35" s="312"/>
      <c r="AR35" s="312"/>
      <c r="AS35" s="312"/>
      <c r="AT35" s="312"/>
      <c r="AU35" s="312"/>
      <c r="AV35" s="312"/>
      <c r="AW35" s="312"/>
      <c r="AX35" s="312"/>
    </row>
    <row r="36" spans="1:50" s="174" customFormat="1" ht="13.15">
      <c r="A36" s="192"/>
      <c r="B36" s="498"/>
      <c r="C36" s="538"/>
      <c r="D36" s="473"/>
      <c r="E36" s="474"/>
      <c r="H36" s="293">
        <f>F36*G36</f>
        <v>0</v>
      </c>
      <c r="I36" s="200"/>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172"/>
      <c r="AM36" s="172"/>
      <c r="AN36" s="172"/>
      <c r="AO36" s="172"/>
      <c r="AP36" s="172"/>
      <c r="AQ36" s="172"/>
      <c r="AR36" s="172"/>
      <c r="AS36" s="172"/>
      <c r="AT36" s="172"/>
      <c r="AU36" s="172"/>
      <c r="AV36" s="172"/>
      <c r="AW36" s="172"/>
      <c r="AX36" s="172"/>
    </row>
    <row r="37" spans="1:50" s="174" customFormat="1" ht="13.15">
      <c r="A37" s="192"/>
      <c r="B37" s="306"/>
      <c r="C37" s="198"/>
      <c r="D37" s="473"/>
      <c r="E37" s="474"/>
      <c r="H37" s="293">
        <f>F37*G37</f>
        <v>0</v>
      </c>
      <c r="I37" s="200"/>
      <c r="J37" s="172"/>
      <c r="K37" s="172"/>
      <c r="L37" s="172"/>
      <c r="M37" s="172"/>
      <c r="N37" s="172"/>
      <c r="O37" s="172"/>
      <c r="P37" s="172"/>
      <c r="Q37" s="172"/>
      <c r="R37" s="172"/>
      <c r="S37" s="172"/>
      <c r="T37" s="172"/>
      <c r="U37" s="172"/>
      <c r="V37" s="172"/>
      <c r="W37" s="172"/>
      <c r="X37" s="172"/>
      <c r="Y37" s="172"/>
      <c r="Z37" s="172"/>
      <c r="AA37" s="172"/>
      <c r="AB37" s="172"/>
      <c r="AC37" s="172"/>
      <c r="AD37" s="172"/>
      <c r="AE37" s="172"/>
      <c r="AF37" s="172"/>
      <c r="AG37" s="172"/>
      <c r="AH37" s="172"/>
      <c r="AI37" s="172"/>
      <c r="AJ37" s="172"/>
      <c r="AK37" s="172"/>
      <c r="AL37" s="172"/>
      <c r="AM37" s="172"/>
      <c r="AN37" s="172"/>
      <c r="AO37" s="172"/>
      <c r="AP37" s="172"/>
      <c r="AQ37" s="172"/>
      <c r="AR37" s="172"/>
      <c r="AS37" s="172"/>
      <c r="AT37" s="172"/>
      <c r="AU37" s="172"/>
      <c r="AV37" s="172"/>
      <c r="AW37" s="172"/>
      <c r="AX37" s="172"/>
    </row>
    <row r="38" spans="1:50" s="174" customFormat="1" ht="15.6" customHeight="1">
      <c r="A38" s="528" t="s">
        <v>100</v>
      </c>
      <c r="B38" s="529"/>
      <c r="C38" s="530"/>
      <c r="D38" s="491"/>
      <c r="E38" s="492"/>
      <c r="F38" s="205"/>
      <c r="G38" s="205"/>
      <c r="H38" s="298">
        <f>SUM(H29:H37)</f>
        <v>77300</v>
      </c>
      <c r="I38" s="216"/>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172"/>
      <c r="AM38" s="172"/>
      <c r="AN38" s="172"/>
      <c r="AO38" s="172"/>
      <c r="AP38" s="172"/>
      <c r="AQ38" s="172"/>
      <c r="AR38" s="172"/>
      <c r="AS38" s="172"/>
      <c r="AT38" s="172"/>
      <c r="AU38" s="172"/>
      <c r="AV38" s="172"/>
      <c r="AW38" s="172"/>
      <c r="AX38" s="172"/>
    </row>
    <row r="39" spans="1:50" s="174" customFormat="1" ht="13.15">
      <c r="A39" s="192"/>
      <c r="B39" s="307"/>
      <c r="D39" s="522"/>
      <c r="E39" s="523"/>
      <c r="H39" s="293"/>
      <c r="I39" s="200"/>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2"/>
      <c r="AP39" s="172"/>
      <c r="AQ39" s="172"/>
      <c r="AR39" s="172"/>
      <c r="AS39" s="172"/>
      <c r="AT39" s="172"/>
      <c r="AU39" s="172"/>
      <c r="AV39" s="172"/>
      <c r="AW39" s="172"/>
      <c r="AX39" s="172"/>
    </row>
    <row r="40" spans="1:50" s="174" customFormat="1" ht="13.15">
      <c r="A40" s="192"/>
      <c r="B40" s="325">
        <v>2.2000000000000002</v>
      </c>
      <c r="C40" s="326" t="s">
        <v>101</v>
      </c>
      <c r="D40" s="473"/>
      <c r="E40" s="474"/>
      <c r="H40" s="293">
        <f t="shared" ref="H40:H43" si="1">F40*G40</f>
        <v>0</v>
      </c>
      <c r="I40" s="200"/>
      <c r="J40" s="172"/>
      <c r="K40" s="172"/>
      <c r="L40" s="172"/>
      <c r="M40" s="172"/>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2"/>
      <c r="AP40" s="172"/>
      <c r="AQ40" s="172"/>
      <c r="AR40" s="172"/>
      <c r="AS40" s="172"/>
      <c r="AT40" s="172"/>
      <c r="AU40" s="172"/>
      <c r="AV40" s="172"/>
      <c r="AW40" s="172"/>
      <c r="AX40" s="172"/>
    </row>
    <row r="41" spans="1:50" s="313" customFormat="1" ht="132" customHeight="1">
      <c r="A41" s="308"/>
      <c r="B41" s="525" t="s">
        <v>102</v>
      </c>
      <c r="C41" s="527"/>
      <c r="D41" s="481" t="s">
        <v>103</v>
      </c>
      <c r="E41" s="482"/>
      <c r="F41" s="313">
        <v>8</v>
      </c>
      <c r="G41" s="310">
        <v>500</v>
      </c>
      <c r="H41" s="311">
        <f t="shared" si="1"/>
        <v>4000</v>
      </c>
      <c r="I41" s="315" t="s">
        <v>104</v>
      </c>
      <c r="J41" s="312"/>
      <c r="K41" s="312"/>
      <c r="L41" s="312"/>
      <c r="M41" s="312"/>
      <c r="N41" s="312"/>
      <c r="O41" s="312"/>
      <c r="P41" s="312"/>
      <c r="Q41" s="312"/>
      <c r="R41" s="312"/>
      <c r="S41" s="312"/>
      <c r="T41" s="312"/>
      <c r="U41" s="312"/>
      <c r="V41" s="312"/>
      <c r="W41" s="312"/>
      <c r="X41" s="312"/>
      <c r="Y41" s="312"/>
      <c r="Z41" s="312"/>
      <c r="AA41" s="312"/>
      <c r="AB41" s="312"/>
      <c r="AC41" s="312"/>
      <c r="AD41" s="312"/>
      <c r="AE41" s="312"/>
      <c r="AF41" s="312"/>
      <c r="AG41" s="312"/>
      <c r="AH41" s="312"/>
      <c r="AI41" s="312"/>
      <c r="AJ41" s="312"/>
      <c r="AK41" s="312"/>
      <c r="AL41" s="312"/>
      <c r="AM41" s="312"/>
      <c r="AN41" s="312"/>
      <c r="AO41" s="312"/>
      <c r="AP41" s="312"/>
      <c r="AQ41" s="312"/>
      <c r="AR41" s="312"/>
      <c r="AS41" s="312"/>
      <c r="AT41" s="312"/>
      <c r="AU41" s="312"/>
      <c r="AV41" s="312"/>
      <c r="AW41" s="312"/>
      <c r="AX41" s="312"/>
    </row>
    <row r="42" spans="1:50" s="174" customFormat="1" ht="21.6" customHeight="1">
      <c r="A42" s="192"/>
      <c r="B42" s="498"/>
      <c r="C42" s="538"/>
      <c r="D42" s="473"/>
      <c r="E42" s="474"/>
      <c r="H42" s="293">
        <f t="shared" si="1"/>
        <v>0</v>
      </c>
      <c r="I42" s="200"/>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row>
    <row r="43" spans="1:50" s="174" customFormat="1" ht="13.15">
      <c r="A43" s="192"/>
      <c r="B43" s="306"/>
      <c r="C43" s="198"/>
      <c r="D43" s="489"/>
      <c r="E43" s="490"/>
      <c r="H43" s="299">
        <f t="shared" si="1"/>
        <v>0</v>
      </c>
      <c r="I43" s="200"/>
      <c r="J43" s="172"/>
      <c r="K43" s="172"/>
      <c r="L43" s="172"/>
      <c r="M43" s="172"/>
      <c r="N43" s="172"/>
      <c r="O43" s="172"/>
      <c r="P43" s="172"/>
      <c r="Q43" s="172"/>
      <c r="R43" s="172"/>
      <c r="S43" s="172"/>
      <c r="T43" s="172"/>
      <c r="U43" s="172"/>
      <c r="V43" s="172"/>
      <c r="W43" s="172"/>
      <c r="X43" s="172"/>
      <c r="Y43" s="172"/>
      <c r="Z43" s="172"/>
      <c r="AA43" s="172"/>
      <c r="AB43" s="172"/>
      <c r="AC43" s="172"/>
      <c r="AD43" s="172"/>
      <c r="AE43" s="172"/>
      <c r="AF43" s="172"/>
      <c r="AG43" s="172"/>
      <c r="AH43" s="172"/>
      <c r="AI43" s="172"/>
      <c r="AJ43" s="172"/>
      <c r="AK43" s="172"/>
      <c r="AL43" s="172"/>
      <c r="AM43" s="172"/>
      <c r="AN43" s="172"/>
      <c r="AO43" s="172"/>
      <c r="AP43" s="172"/>
      <c r="AQ43" s="172"/>
      <c r="AR43" s="172"/>
      <c r="AS43" s="172"/>
      <c r="AT43" s="172"/>
      <c r="AU43" s="172"/>
      <c r="AV43" s="172"/>
      <c r="AW43" s="172"/>
      <c r="AX43" s="172"/>
    </row>
    <row r="44" spans="1:50" s="174" customFormat="1" ht="15.6" customHeight="1">
      <c r="A44" s="528" t="s">
        <v>100</v>
      </c>
      <c r="B44" s="529"/>
      <c r="C44" s="530"/>
      <c r="D44" s="491"/>
      <c r="E44" s="492"/>
      <c r="F44" s="205"/>
      <c r="G44" s="205"/>
      <c r="H44" s="298">
        <f>SUM(H39:H43)</f>
        <v>4000</v>
      </c>
      <c r="I44" s="216"/>
      <c r="J44" s="172"/>
      <c r="K44" s="172"/>
      <c r="L44" s="172"/>
      <c r="M44" s="172"/>
      <c r="N44" s="172"/>
      <c r="O44" s="172"/>
      <c r="P44" s="172"/>
      <c r="Q44" s="172"/>
      <c r="R44" s="172"/>
      <c r="S44" s="172"/>
      <c r="T44" s="172"/>
      <c r="U44" s="172"/>
      <c r="V44" s="172"/>
      <c r="W44" s="172"/>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row>
    <row r="45" spans="1:50" s="174" customFormat="1" ht="13.15">
      <c r="A45" s="192"/>
      <c r="B45" s="321"/>
      <c r="D45" s="493"/>
      <c r="E45" s="494"/>
      <c r="H45" s="293"/>
      <c r="I45" s="200"/>
      <c r="J45" s="172"/>
      <c r="K45" s="172"/>
      <c r="L45" s="172"/>
      <c r="M45" s="172"/>
      <c r="N45" s="172"/>
      <c r="O45" s="172"/>
      <c r="P45" s="172"/>
      <c r="Q45" s="172"/>
      <c r="R45" s="172"/>
      <c r="S45" s="172"/>
      <c r="T45" s="172"/>
      <c r="U45" s="172"/>
      <c r="V45" s="172"/>
      <c r="W45" s="172"/>
      <c r="X45" s="172"/>
      <c r="Y45" s="172"/>
      <c r="Z45" s="172"/>
      <c r="AA45" s="172"/>
      <c r="AB45" s="172"/>
      <c r="AC45" s="172"/>
      <c r="AD45" s="172"/>
      <c r="AE45" s="172"/>
      <c r="AF45" s="172"/>
      <c r="AG45" s="172"/>
      <c r="AH45" s="172"/>
      <c r="AI45" s="172"/>
      <c r="AJ45" s="172"/>
      <c r="AK45" s="172"/>
      <c r="AL45" s="172"/>
      <c r="AM45" s="172"/>
      <c r="AN45" s="172"/>
      <c r="AO45" s="172"/>
      <c r="AP45" s="172"/>
      <c r="AQ45" s="172"/>
      <c r="AR45" s="172"/>
      <c r="AS45" s="172"/>
      <c r="AT45" s="172"/>
      <c r="AU45" s="172"/>
      <c r="AV45" s="172"/>
      <c r="AW45" s="172"/>
      <c r="AX45" s="172"/>
    </row>
    <row r="46" spans="1:50" s="174" customFormat="1" ht="13.15">
      <c r="A46" s="192"/>
      <c r="B46" s="306"/>
      <c r="D46" s="495"/>
      <c r="E46" s="496"/>
      <c r="H46" s="293"/>
      <c r="I46" s="200"/>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72"/>
      <c r="AU46" s="172"/>
      <c r="AV46" s="172"/>
      <c r="AW46" s="172"/>
      <c r="AX46" s="172"/>
    </row>
    <row r="47" spans="1:50" s="174" customFormat="1" ht="15.6" customHeight="1">
      <c r="A47" s="518" t="s">
        <v>105</v>
      </c>
      <c r="B47" s="518"/>
      <c r="C47" s="519"/>
      <c r="D47" s="475"/>
      <c r="E47" s="476"/>
      <c r="F47" s="205"/>
      <c r="G47" s="205"/>
      <c r="H47" s="296">
        <f>SUM(H38+H44)</f>
        <v>81300</v>
      </c>
      <c r="I47" s="207"/>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row>
    <row r="48" spans="1:50" s="174" customFormat="1" ht="13.15">
      <c r="A48" s="192"/>
      <c r="B48" s="306"/>
      <c r="C48" s="198"/>
      <c r="D48" s="485"/>
      <c r="E48" s="486"/>
      <c r="H48" s="293"/>
      <c r="I48" s="193"/>
      <c r="J48" s="172"/>
      <c r="K48" s="172"/>
      <c r="L48" s="172"/>
      <c r="M48" s="172"/>
      <c r="N48" s="172"/>
      <c r="O48" s="172"/>
      <c r="P48" s="172"/>
      <c r="Q48" s="172"/>
      <c r="R48" s="172"/>
      <c r="S48" s="172"/>
      <c r="T48" s="172"/>
      <c r="U48" s="172"/>
      <c r="V48" s="172"/>
      <c r="W48" s="172"/>
      <c r="X48" s="172"/>
      <c r="Y48" s="172"/>
      <c r="Z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row>
    <row r="49" spans="1:50" s="174" customFormat="1" ht="13.15">
      <c r="A49" s="194">
        <v>3</v>
      </c>
      <c r="B49" s="520" t="s">
        <v>106</v>
      </c>
      <c r="C49" s="521"/>
      <c r="D49" s="479" t="s">
        <v>13</v>
      </c>
      <c r="E49" s="480"/>
      <c r="F49" s="212" t="s">
        <v>14</v>
      </c>
      <c r="G49" s="213" t="s">
        <v>15</v>
      </c>
      <c r="H49" s="297" t="s">
        <v>5</v>
      </c>
      <c r="I49" s="219" t="s">
        <v>106</v>
      </c>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row>
    <row r="50" spans="1:50" s="174" customFormat="1" ht="13.15">
      <c r="A50" s="192"/>
      <c r="B50" s="307"/>
      <c r="D50" s="473"/>
      <c r="E50" s="474"/>
      <c r="H50" s="293">
        <f t="shared" ref="H50:H53" si="2">F50*G50</f>
        <v>0</v>
      </c>
      <c r="I50" s="200"/>
      <c r="J50" s="172"/>
      <c r="K50" s="172"/>
      <c r="L50" s="172"/>
      <c r="M50" s="172"/>
      <c r="N50" s="172"/>
      <c r="O50" s="172"/>
      <c r="P50" s="172"/>
      <c r="Q50" s="172"/>
      <c r="R50" s="172"/>
      <c r="S50" s="172"/>
      <c r="T50" s="172"/>
      <c r="U50" s="172"/>
      <c r="V50" s="172"/>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2"/>
      <c r="AX50" s="172"/>
    </row>
    <row r="51" spans="1:50" s="313" customFormat="1" ht="241.9" customHeight="1">
      <c r="A51" s="308"/>
      <c r="B51" s="488" t="s">
        <v>107</v>
      </c>
      <c r="C51" s="526"/>
      <c r="D51" s="481" t="s">
        <v>108</v>
      </c>
      <c r="E51" s="482"/>
      <c r="F51" s="313">
        <v>4</v>
      </c>
      <c r="G51" s="310">
        <v>250</v>
      </c>
      <c r="H51" s="311">
        <f t="shared" si="2"/>
        <v>1000</v>
      </c>
      <c r="I51" s="315" t="s">
        <v>109</v>
      </c>
      <c r="J51" s="471" t="s">
        <v>110</v>
      </c>
      <c r="K51" s="472"/>
      <c r="L51" s="472"/>
      <c r="M51" s="472"/>
      <c r="N51" s="312"/>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2"/>
    </row>
    <row r="52" spans="1:50" s="313" customFormat="1" ht="126.6" customHeight="1">
      <c r="A52" s="308"/>
      <c r="B52" s="488" t="s">
        <v>111</v>
      </c>
      <c r="C52" s="526"/>
      <c r="D52" s="481" t="s">
        <v>108</v>
      </c>
      <c r="E52" s="482"/>
      <c r="F52" s="313">
        <v>4</v>
      </c>
      <c r="G52" s="310">
        <v>300</v>
      </c>
      <c r="H52" s="311">
        <f t="shared" si="2"/>
        <v>1200</v>
      </c>
      <c r="I52" s="315" t="s">
        <v>112</v>
      </c>
      <c r="J52" s="312"/>
      <c r="K52" s="312"/>
      <c r="L52" s="312"/>
      <c r="M52" s="312"/>
      <c r="N52" s="312"/>
      <c r="O52" s="312"/>
      <c r="P52" s="312"/>
      <c r="Q52" s="312"/>
      <c r="R52" s="312"/>
      <c r="S52" s="312"/>
      <c r="T52" s="312"/>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T52" s="312"/>
      <c r="AU52" s="312"/>
      <c r="AV52" s="312"/>
      <c r="AW52" s="312"/>
      <c r="AX52" s="312"/>
    </row>
    <row r="53" spans="1:50" s="174" customFormat="1" ht="13.15">
      <c r="A53" s="192"/>
      <c r="B53" s="306"/>
      <c r="C53" s="198"/>
      <c r="D53" s="473"/>
      <c r="E53" s="474"/>
      <c r="H53" s="293">
        <f t="shared" si="2"/>
        <v>0</v>
      </c>
      <c r="I53" s="200"/>
      <c r="J53" s="172"/>
      <c r="K53" s="172"/>
      <c r="L53" s="172"/>
      <c r="M53" s="172"/>
      <c r="N53" s="172"/>
      <c r="O53" s="172"/>
      <c r="P53" s="172"/>
      <c r="Q53" s="172"/>
      <c r="R53" s="172"/>
      <c r="S53" s="172"/>
      <c r="T53" s="172"/>
      <c r="U53" s="172"/>
      <c r="V53" s="172"/>
      <c r="W53" s="172"/>
      <c r="X53" s="172"/>
      <c r="Y53" s="172"/>
      <c r="Z53" s="172"/>
      <c r="AA53" s="172"/>
      <c r="AB53" s="172"/>
      <c r="AC53" s="172"/>
      <c r="AD53" s="172"/>
      <c r="AE53" s="172"/>
      <c r="AF53" s="172"/>
      <c r="AG53" s="172"/>
      <c r="AH53" s="172"/>
      <c r="AI53" s="172"/>
      <c r="AJ53" s="172"/>
      <c r="AK53" s="172"/>
      <c r="AL53" s="172"/>
      <c r="AM53" s="172"/>
      <c r="AN53" s="172"/>
      <c r="AO53" s="172"/>
      <c r="AP53" s="172"/>
      <c r="AQ53" s="172"/>
      <c r="AR53" s="172"/>
      <c r="AS53" s="172"/>
      <c r="AT53" s="172"/>
      <c r="AU53" s="172"/>
      <c r="AV53" s="172"/>
      <c r="AW53" s="172"/>
      <c r="AX53" s="172"/>
    </row>
    <row r="54" spans="1:50" s="174" customFormat="1" ht="15.6" customHeight="1">
      <c r="A54" s="517" t="s">
        <v>113</v>
      </c>
      <c r="B54" s="518"/>
      <c r="C54" s="519"/>
      <c r="D54" s="475"/>
      <c r="E54" s="476"/>
      <c r="F54" s="205"/>
      <c r="G54" s="205"/>
      <c r="H54" s="296">
        <f>SUM(H50:H53)</f>
        <v>2200</v>
      </c>
      <c r="I54" s="207"/>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c r="AX54" s="172"/>
    </row>
    <row r="55" spans="1:50" s="174" customFormat="1" ht="13.15">
      <c r="A55" s="192"/>
      <c r="B55" s="306"/>
      <c r="C55" s="198"/>
      <c r="D55" s="485"/>
      <c r="E55" s="486"/>
      <c r="H55" s="293"/>
      <c r="I55" s="200"/>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c r="AJ55" s="172"/>
      <c r="AK55" s="172"/>
      <c r="AL55" s="172"/>
      <c r="AM55" s="172"/>
      <c r="AN55" s="172"/>
      <c r="AO55" s="172"/>
      <c r="AP55" s="172"/>
      <c r="AQ55" s="172"/>
      <c r="AR55" s="172"/>
      <c r="AS55" s="172"/>
      <c r="AT55" s="172"/>
      <c r="AU55" s="172"/>
      <c r="AV55" s="172"/>
      <c r="AW55" s="172"/>
      <c r="AX55" s="172"/>
    </row>
    <row r="56" spans="1:50" s="174" customFormat="1" ht="13.15">
      <c r="A56" s="192"/>
      <c r="B56" s="306"/>
      <c r="C56" s="198"/>
      <c r="D56" s="497"/>
      <c r="E56" s="498"/>
      <c r="H56" s="293"/>
      <c r="I56" s="200"/>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172"/>
      <c r="AK56" s="172"/>
      <c r="AL56" s="172"/>
      <c r="AM56" s="172"/>
      <c r="AN56" s="172"/>
      <c r="AO56" s="172"/>
      <c r="AP56" s="172"/>
      <c r="AQ56" s="172"/>
      <c r="AR56" s="172"/>
      <c r="AS56" s="172"/>
      <c r="AT56" s="172"/>
      <c r="AU56" s="172"/>
      <c r="AV56" s="172"/>
      <c r="AW56" s="172"/>
      <c r="AX56" s="172"/>
    </row>
    <row r="57" spans="1:50" s="174" customFormat="1" ht="13.15">
      <c r="A57" s="194">
        <v>4</v>
      </c>
      <c r="B57" s="520" t="s">
        <v>114</v>
      </c>
      <c r="C57" s="521"/>
      <c r="D57" s="479" t="s">
        <v>13</v>
      </c>
      <c r="E57" s="480"/>
      <c r="F57" s="212" t="s">
        <v>14</v>
      </c>
      <c r="G57" s="213" t="s">
        <v>15</v>
      </c>
      <c r="H57" s="297" t="s">
        <v>5</v>
      </c>
      <c r="I57" s="197" t="s">
        <v>115</v>
      </c>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c r="AJ57" s="172"/>
      <c r="AK57" s="172"/>
      <c r="AL57" s="172"/>
      <c r="AM57" s="172"/>
      <c r="AN57" s="172"/>
      <c r="AO57" s="172"/>
      <c r="AP57" s="172"/>
      <c r="AQ57" s="172"/>
      <c r="AR57" s="172"/>
      <c r="AS57" s="172"/>
      <c r="AT57" s="172"/>
      <c r="AU57" s="172"/>
      <c r="AV57" s="172"/>
      <c r="AW57" s="172"/>
      <c r="AX57" s="172"/>
    </row>
    <row r="58" spans="1:50" s="174" customFormat="1" ht="13.15">
      <c r="A58" s="192"/>
      <c r="B58" s="307"/>
      <c r="D58" s="473"/>
      <c r="E58" s="474"/>
      <c r="H58" s="293">
        <f t="shared" ref="H58:H61" si="3">F58*G58</f>
        <v>0</v>
      </c>
      <c r="I58" s="193"/>
      <c r="J58" s="172"/>
      <c r="K58" s="172"/>
      <c r="L58" s="172"/>
      <c r="M58" s="172"/>
      <c r="N58" s="172"/>
      <c r="O58" s="172"/>
      <c r="P58" s="172"/>
      <c r="Q58" s="172"/>
      <c r="R58" s="172"/>
      <c r="S58" s="172"/>
      <c r="T58" s="172"/>
      <c r="U58" s="172"/>
      <c r="V58" s="172"/>
      <c r="W58" s="172"/>
      <c r="X58" s="172"/>
      <c r="Y58" s="172"/>
      <c r="Z58" s="172"/>
      <c r="AA58" s="172"/>
      <c r="AB58" s="172"/>
      <c r="AC58" s="172"/>
      <c r="AD58" s="172"/>
      <c r="AE58" s="172"/>
      <c r="AF58" s="172"/>
      <c r="AG58" s="172"/>
      <c r="AH58" s="172"/>
      <c r="AI58" s="172"/>
      <c r="AJ58" s="172"/>
      <c r="AK58" s="172"/>
      <c r="AL58" s="172"/>
      <c r="AM58" s="172"/>
      <c r="AN58" s="172"/>
      <c r="AO58" s="172"/>
      <c r="AP58" s="172"/>
      <c r="AQ58" s="172"/>
      <c r="AR58" s="172"/>
      <c r="AS58" s="172"/>
      <c r="AT58" s="172"/>
      <c r="AU58" s="172"/>
      <c r="AV58" s="172"/>
      <c r="AW58" s="172"/>
      <c r="AX58" s="172"/>
    </row>
    <row r="59" spans="1:50" s="313" customFormat="1" ht="159" customHeight="1">
      <c r="A59" s="308"/>
      <c r="B59" s="513" t="s">
        <v>116</v>
      </c>
      <c r="C59" s="526"/>
      <c r="D59" s="481" t="s">
        <v>103</v>
      </c>
      <c r="E59" s="482">
        <v>120</v>
      </c>
      <c r="F59" s="313">
        <v>30</v>
      </c>
      <c r="G59" s="310">
        <v>500</v>
      </c>
      <c r="H59" s="311">
        <f t="shared" si="3"/>
        <v>15000</v>
      </c>
      <c r="I59" s="315" t="s">
        <v>117</v>
      </c>
      <c r="J59" s="312"/>
      <c r="K59" s="312"/>
      <c r="L59" s="312"/>
      <c r="M59" s="312"/>
      <c r="N59" s="312"/>
      <c r="O59" s="312"/>
      <c r="P59" s="312"/>
      <c r="Q59" s="312"/>
      <c r="R59" s="312"/>
      <c r="S59" s="312"/>
      <c r="T59" s="312"/>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V59" s="312"/>
      <c r="AW59" s="312"/>
      <c r="AX59" s="312"/>
    </row>
    <row r="60" spans="1:50" s="174" customFormat="1" ht="13.15">
      <c r="A60" s="192"/>
      <c r="B60" s="498"/>
      <c r="C60" s="538"/>
      <c r="D60" s="473"/>
      <c r="E60" s="474"/>
      <c r="H60" s="293">
        <f t="shared" si="3"/>
        <v>0</v>
      </c>
      <c r="I60" s="200"/>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K60" s="172"/>
      <c r="AL60" s="172"/>
      <c r="AM60" s="172"/>
      <c r="AN60" s="172"/>
      <c r="AO60" s="172"/>
      <c r="AP60" s="172"/>
      <c r="AQ60" s="172"/>
      <c r="AR60" s="172"/>
      <c r="AS60" s="172"/>
      <c r="AT60" s="172"/>
      <c r="AU60" s="172"/>
      <c r="AV60" s="172"/>
      <c r="AW60" s="172"/>
      <c r="AX60" s="172"/>
    </row>
    <row r="61" spans="1:50" s="174" customFormat="1" ht="13.15">
      <c r="A61" s="192"/>
      <c r="B61" s="306"/>
      <c r="C61" s="198"/>
      <c r="D61" s="483"/>
      <c r="E61" s="484"/>
      <c r="H61" s="293">
        <f t="shared" si="3"/>
        <v>0</v>
      </c>
      <c r="I61" s="200"/>
      <c r="J61" s="172"/>
      <c r="K61" s="172"/>
      <c r="L61" s="172"/>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c r="AJ61" s="172"/>
      <c r="AK61" s="172"/>
      <c r="AL61" s="172"/>
      <c r="AM61" s="172"/>
      <c r="AN61" s="172"/>
      <c r="AO61" s="172"/>
      <c r="AP61" s="172"/>
      <c r="AQ61" s="172"/>
      <c r="AR61" s="172"/>
      <c r="AS61" s="172"/>
      <c r="AT61" s="172"/>
      <c r="AU61" s="172"/>
      <c r="AV61" s="172"/>
      <c r="AW61" s="172"/>
      <c r="AX61" s="172"/>
    </row>
    <row r="62" spans="1:50" s="174" customFormat="1" ht="15.6" customHeight="1">
      <c r="A62" s="517" t="s">
        <v>118</v>
      </c>
      <c r="B62" s="518"/>
      <c r="C62" s="519"/>
      <c r="D62" s="475"/>
      <c r="E62" s="476"/>
      <c r="F62" s="205"/>
      <c r="G62" s="205"/>
      <c r="H62" s="296">
        <f>SUM(H58:H61)</f>
        <v>15000</v>
      </c>
      <c r="I62" s="207"/>
      <c r="J62" s="172"/>
      <c r="K62" s="172"/>
      <c r="L62" s="172"/>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c r="AJ62" s="172"/>
      <c r="AK62" s="172"/>
      <c r="AL62" s="172"/>
      <c r="AM62" s="172"/>
      <c r="AN62" s="172"/>
      <c r="AO62" s="172"/>
      <c r="AP62" s="172"/>
      <c r="AQ62" s="172"/>
      <c r="AR62" s="172"/>
      <c r="AS62" s="172"/>
      <c r="AT62" s="172"/>
      <c r="AU62" s="172"/>
      <c r="AV62" s="172"/>
      <c r="AW62" s="172"/>
      <c r="AX62" s="172"/>
    </row>
    <row r="63" spans="1:50" s="174" customFormat="1" ht="13.15">
      <c r="A63" s="192"/>
      <c r="B63" s="306"/>
      <c r="C63" s="198"/>
      <c r="D63" s="485"/>
      <c r="E63" s="486"/>
      <c r="H63" s="293"/>
      <c r="I63" s="200"/>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172"/>
      <c r="AM63" s="172"/>
      <c r="AN63" s="172"/>
      <c r="AO63" s="172"/>
      <c r="AP63" s="172"/>
      <c r="AQ63" s="172"/>
      <c r="AR63" s="172"/>
      <c r="AS63" s="172"/>
      <c r="AT63" s="172"/>
      <c r="AU63" s="172"/>
      <c r="AV63" s="172"/>
      <c r="AW63" s="172"/>
      <c r="AX63" s="172"/>
    </row>
    <row r="64" spans="1:50" s="174" customFormat="1" ht="13.15">
      <c r="A64" s="194">
        <v>5</v>
      </c>
      <c r="B64" s="520" t="s">
        <v>119</v>
      </c>
      <c r="C64" s="521"/>
      <c r="D64" s="479" t="s">
        <v>13</v>
      </c>
      <c r="E64" s="480"/>
      <c r="F64" s="212" t="s">
        <v>14</v>
      </c>
      <c r="G64" s="213" t="s">
        <v>15</v>
      </c>
      <c r="H64" s="297" t="s">
        <v>5</v>
      </c>
      <c r="I64" s="197" t="s">
        <v>119</v>
      </c>
      <c r="J64" s="172"/>
      <c r="K64" s="172"/>
      <c r="L64" s="172"/>
      <c r="M64" s="172"/>
      <c r="N64" s="172"/>
      <c r="O64" s="172"/>
      <c r="P64" s="172"/>
      <c r="Q64" s="172"/>
      <c r="R64" s="172"/>
      <c r="S64" s="172"/>
      <c r="T64" s="172"/>
      <c r="U64" s="172"/>
      <c r="V64" s="172"/>
      <c r="W64" s="172"/>
      <c r="X64" s="172"/>
      <c r="Y64" s="172"/>
      <c r="Z64" s="172"/>
      <c r="AA64" s="172"/>
      <c r="AB64" s="172"/>
      <c r="AC64" s="172"/>
      <c r="AD64" s="172"/>
      <c r="AE64" s="172"/>
      <c r="AF64" s="172"/>
      <c r="AG64" s="172"/>
      <c r="AH64" s="172"/>
      <c r="AI64" s="172"/>
      <c r="AJ64" s="172"/>
      <c r="AK64" s="172"/>
      <c r="AL64" s="172"/>
      <c r="AM64" s="172"/>
      <c r="AN64" s="172"/>
      <c r="AO64" s="172"/>
      <c r="AP64" s="172"/>
      <c r="AQ64" s="172"/>
      <c r="AR64" s="172"/>
      <c r="AS64" s="172"/>
      <c r="AT64" s="172"/>
      <c r="AU64" s="172"/>
      <c r="AV64" s="172"/>
      <c r="AW64" s="172"/>
      <c r="AX64" s="172"/>
    </row>
    <row r="65" spans="1:50" s="174" customFormat="1" ht="13.15">
      <c r="A65" s="192"/>
      <c r="B65" s="307"/>
      <c r="D65" s="473"/>
      <c r="E65" s="474"/>
      <c r="H65" s="293">
        <f t="shared" ref="H65:H68" si="4">F65*G65</f>
        <v>0</v>
      </c>
      <c r="I65" s="200"/>
      <c r="J65" s="172"/>
      <c r="K65" s="172"/>
      <c r="L65" s="172"/>
      <c r="M65" s="172"/>
      <c r="N65" s="172"/>
      <c r="O65" s="172"/>
      <c r="P65" s="172"/>
      <c r="Q65" s="172"/>
      <c r="R65" s="172"/>
      <c r="S65" s="172"/>
      <c r="T65" s="172"/>
      <c r="U65" s="172"/>
      <c r="V65" s="172"/>
      <c r="W65" s="172"/>
      <c r="X65" s="172"/>
      <c r="Y65" s="172"/>
      <c r="Z65" s="172"/>
      <c r="AA65" s="172"/>
      <c r="AB65" s="172"/>
      <c r="AC65" s="172"/>
      <c r="AD65" s="172"/>
      <c r="AE65" s="172"/>
      <c r="AF65" s="172"/>
      <c r="AG65" s="172"/>
      <c r="AH65" s="172"/>
      <c r="AI65" s="172"/>
      <c r="AJ65" s="172"/>
      <c r="AK65" s="172"/>
      <c r="AL65" s="172"/>
      <c r="AM65" s="172"/>
      <c r="AN65" s="172"/>
      <c r="AO65" s="172"/>
      <c r="AP65" s="172"/>
      <c r="AQ65" s="172"/>
      <c r="AR65" s="172"/>
      <c r="AS65" s="172"/>
      <c r="AT65" s="172"/>
      <c r="AU65" s="172"/>
      <c r="AV65" s="172"/>
      <c r="AW65" s="172"/>
      <c r="AX65" s="172"/>
    </row>
    <row r="66" spans="1:50" s="313" customFormat="1" ht="136.9" customHeight="1">
      <c r="A66" s="308"/>
      <c r="B66" s="488" t="s">
        <v>120</v>
      </c>
      <c r="C66" s="526"/>
      <c r="D66" s="481" t="s">
        <v>92</v>
      </c>
      <c r="E66" s="482"/>
      <c r="F66" s="313">
        <f>12*2</f>
        <v>24</v>
      </c>
      <c r="G66" s="310">
        <v>1000</v>
      </c>
      <c r="H66" s="311">
        <f t="shared" si="4"/>
        <v>24000</v>
      </c>
      <c r="I66" s="315" t="s">
        <v>121</v>
      </c>
      <c r="J66" s="312"/>
      <c r="K66" s="312"/>
      <c r="L66" s="312"/>
      <c r="M66" s="312"/>
      <c r="N66" s="312"/>
      <c r="O66" s="312"/>
      <c r="P66" s="312"/>
      <c r="Q66" s="312"/>
      <c r="R66" s="312"/>
      <c r="S66" s="312"/>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12"/>
      <c r="AT66" s="312"/>
      <c r="AU66" s="312"/>
      <c r="AV66" s="312"/>
      <c r="AW66" s="312"/>
      <c r="AX66" s="312"/>
    </row>
    <row r="67" spans="1:50" s="313" customFormat="1" ht="142.9" customHeight="1">
      <c r="A67" s="308"/>
      <c r="B67" s="488" t="s">
        <v>122</v>
      </c>
      <c r="C67" s="526"/>
      <c r="D67" s="481" t="s">
        <v>89</v>
      </c>
      <c r="E67" s="482"/>
      <c r="F67" s="313">
        <f>12</f>
        <v>12</v>
      </c>
      <c r="G67" s="310">
        <v>2000</v>
      </c>
      <c r="H67" s="311">
        <f t="shared" si="4"/>
        <v>24000</v>
      </c>
      <c r="I67" s="315" t="s">
        <v>123</v>
      </c>
      <c r="J67" s="312"/>
      <c r="K67" s="312"/>
      <c r="L67" s="312"/>
      <c r="M67" s="312"/>
      <c r="N67" s="312"/>
      <c r="O67" s="312"/>
      <c r="P67" s="312"/>
      <c r="Q67" s="312"/>
      <c r="R67" s="312"/>
      <c r="S67" s="312"/>
      <c r="T67" s="312"/>
      <c r="U67" s="312"/>
      <c r="V67" s="312"/>
      <c r="W67" s="312"/>
      <c r="X67" s="312"/>
      <c r="Y67" s="312"/>
      <c r="Z67" s="312"/>
      <c r="AA67" s="312"/>
      <c r="AB67" s="312"/>
      <c r="AC67" s="312"/>
      <c r="AD67" s="312"/>
      <c r="AE67" s="312"/>
      <c r="AF67" s="312"/>
      <c r="AG67" s="312"/>
      <c r="AH67" s="312"/>
      <c r="AI67" s="312"/>
      <c r="AJ67" s="312"/>
      <c r="AK67" s="312"/>
      <c r="AL67" s="312"/>
      <c r="AM67" s="312"/>
      <c r="AN67" s="312"/>
      <c r="AO67" s="312"/>
      <c r="AP67" s="312"/>
      <c r="AQ67" s="312"/>
      <c r="AR67" s="312"/>
      <c r="AS67" s="312"/>
      <c r="AT67" s="312"/>
      <c r="AU67" s="312"/>
      <c r="AV67" s="312"/>
      <c r="AW67" s="312"/>
      <c r="AX67" s="312"/>
    </row>
    <row r="68" spans="1:50" s="174" customFormat="1" ht="13.15">
      <c r="A68" s="192"/>
      <c r="B68" s="306"/>
      <c r="C68" s="198"/>
      <c r="D68" s="473"/>
      <c r="E68" s="474"/>
      <c r="H68" s="293">
        <f t="shared" si="4"/>
        <v>0</v>
      </c>
      <c r="I68" s="200"/>
      <c r="J68" s="172"/>
      <c r="K68" s="172"/>
      <c r="L68" s="172"/>
      <c r="M68" s="172"/>
      <c r="N68" s="172"/>
      <c r="O68" s="172"/>
      <c r="P68" s="172"/>
      <c r="Q68" s="172"/>
      <c r="R68" s="172"/>
      <c r="S68" s="172"/>
      <c r="T68" s="172"/>
      <c r="U68" s="172"/>
      <c r="V68" s="172"/>
      <c r="W68" s="172"/>
      <c r="X68" s="172"/>
      <c r="Y68" s="172"/>
      <c r="Z68" s="172"/>
      <c r="AA68" s="172"/>
      <c r="AB68" s="172"/>
      <c r="AC68" s="172"/>
      <c r="AD68" s="172"/>
      <c r="AE68" s="172"/>
      <c r="AF68" s="172"/>
      <c r="AG68" s="172"/>
      <c r="AH68" s="172"/>
      <c r="AI68" s="172"/>
      <c r="AJ68" s="172"/>
      <c r="AK68" s="172"/>
      <c r="AL68" s="172"/>
      <c r="AM68" s="172"/>
      <c r="AN68" s="172"/>
      <c r="AO68" s="172"/>
      <c r="AP68" s="172"/>
      <c r="AQ68" s="172"/>
      <c r="AR68" s="172"/>
      <c r="AS68" s="172"/>
      <c r="AT68" s="172"/>
      <c r="AU68" s="172"/>
      <c r="AV68" s="172"/>
      <c r="AW68" s="172"/>
      <c r="AX68" s="172"/>
    </row>
    <row r="69" spans="1:50" s="174" customFormat="1" ht="15.6" customHeight="1">
      <c r="A69" s="517" t="s">
        <v>124</v>
      </c>
      <c r="B69" s="518"/>
      <c r="C69" s="519"/>
      <c r="D69" s="475"/>
      <c r="E69" s="476"/>
      <c r="F69" s="205"/>
      <c r="G69" s="205"/>
      <c r="H69" s="296">
        <f>SUM(H65:H68)</f>
        <v>48000</v>
      </c>
      <c r="I69" s="207"/>
      <c r="J69" s="172"/>
      <c r="K69" s="172"/>
      <c r="L69" s="172"/>
      <c r="M69" s="172"/>
      <c r="N69" s="172"/>
      <c r="O69" s="172"/>
      <c r="P69" s="172"/>
      <c r="Q69" s="172"/>
      <c r="R69" s="172"/>
      <c r="S69" s="172"/>
      <c r="T69" s="172"/>
      <c r="U69" s="172"/>
      <c r="V69" s="172"/>
      <c r="W69" s="172"/>
      <c r="X69" s="172"/>
      <c r="Y69" s="172"/>
      <c r="Z69" s="172"/>
      <c r="AA69" s="172"/>
      <c r="AB69" s="172"/>
      <c r="AC69" s="172"/>
      <c r="AD69" s="172"/>
      <c r="AE69" s="172"/>
      <c r="AF69" s="172"/>
      <c r="AG69" s="172"/>
      <c r="AH69" s="172"/>
      <c r="AI69" s="172"/>
      <c r="AJ69" s="172"/>
      <c r="AK69" s="172"/>
      <c r="AL69" s="172"/>
      <c r="AM69" s="172"/>
      <c r="AN69" s="172"/>
      <c r="AO69" s="172"/>
      <c r="AP69" s="172"/>
      <c r="AQ69" s="172"/>
      <c r="AR69" s="172"/>
      <c r="AS69" s="172"/>
      <c r="AT69" s="172"/>
      <c r="AU69" s="172"/>
      <c r="AV69" s="172"/>
      <c r="AW69" s="172"/>
      <c r="AX69" s="172"/>
    </row>
    <row r="70" spans="1:50" s="174" customFormat="1" ht="13.15">
      <c r="A70" s="201"/>
      <c r="B70" s="320"/>
      <c r="D70" s="477"/>
      <c r="E70" s="478"/>
      <c r="H70" s="293"/>
      <c r="I70" s="200"/>
      <c r="J70" s="172"/>
      <c r="K70" s="172"/>
      <c r="L70" s="172"/>
      <c r="M70" s="172"/>
      <c r="N70" s="172"/>
      <c r="O70" s="172"/>
      <c r="P70" s="172"/>
      <c r="Q70" s="172"/>
      <c r="R70" s="172"/>
      <c r="S70" s="172"/>
      <c r="T70" s="172"/>
      <c r="U70" s="172"/>
      <c r="V70" s="172"/>
      <c r="W70" s="172"/>
      <c r="X70" s="172"/>
      <c r="Y70" s="172"/>
      <c r="Z70" s="172"/>
      <c r="AA70" s="172"/>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row>
    <row r="71" spans="1:50" s="174" customFormat="1" ht="34.15" customHeight="1">
      <c r="A71" s="194">
        <v>6</v>
      </c>
      <c r="B71" s="515" t="s">
        <v>125</v>
      </c>
      <c r="C71" s="516"/>
      <c r="D71" s="479" t="s">
        <v>13</v>
      </c>
      <c r="E71" s="480"/>
      <c r="F71" s="212" t="s">
        <v>14</v>
      </c>
      <c r="G71" s="213" t="s">
        <v>15</v>
      </c>
      <c r="H71" s="297" t="s">
        <v>5</v>
      </c>
      <c r="I71" s="220" t="s">
        <v>126</v>
      </c>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172"/>
      <c r="AK71" s="172"/>
      <c r="AL71" s="172"/>
      <c r="AM71" s="172"/>
      <c r="AN71" s="172"/>
      <c r="AO71" s="172"/>
      <c r="AP71" s="172"/>
      <c r="AQ71" s="172"/>
      <c r="AR71" s="172"/>
      <c r="AS71" s="172"/>
      <c r="AT71" s="172"/>
      <c r="AU71" s="172"/>
      <c r="AV71" s="172"/>
      <c r="AW71" s="172"/>
      <c r="AX71" s="172"/>
    </row>
    <row r="72" spans="1:50" s="174" customFormat="1" ht="13.15">
      <c r="A72" s="192"/>
      <c r="B72" s="307"/>
      <c r="D72" s="473"/>
      <c r="E72" s="474"/>
      <c r="H72" s="293">
        <f t="shared" ref="H72:H75" si="5">F72*G72</f>
        <v>0</v>
      </c>
      <c r="I72" s="200"/>
      <c r="J72" s="172"/>
      <c r="K72" s="172"/>
      <c r="L72" s="172"/>
      <c r="M72" s="172"/>
      <c r="N72" s="172"/>
      <c r="O72" s="172"/>
      <c r="P72" s="172"/>
      <c r="Q72" s="172"/>
      <c r="R72" s="172"/>
      <c r="S72" s="172"/>
      <c r="T72" s="172"/>
      <c r="U72" s="172"/>
      <c r="V72" s="172"/>
      <c r="W72" s="172"/>
      <c r="X72" s="172"/>
      <c r="Y72" s="172"/>
      <c r="Z72" s="172"/>
      <c r="AA72" s="172"/>
      <c r="AB72" s="172"/>
      <c r="AC72" s="172"/>
      <c r="AD72" s="172"/>
      <c r="AE72" s="172"/>
      <c r="AF72" s="172"/>
      <c r="AG72" s="172"/>
      <c r="AH72" s="172"/>
      <c r="AI72" s="172"/>
      <c r="AJ72" s="172"/>
      <c r="AK72" s="172"/>
      <c r="AL72" s="172"/>
      <c r="AM72" s="172"/>
      <c r="AN72" s="172"/>
      <c r="AO72" s="172"/>
      <c r="AP72" s="172"/>
      <c r="AQ72" s="172"/>
      <c r="AR72" s="172"/>
      <c r="AS72" s="172"/>
      <c r="AT72" s="172"/>
      <c r="AU72" s="172"/>
      <c r="AV72" s="172"/>
      <c r="AW72" s="172"/>
      <c r="AX72" s="172"/>
    </row>
    <row r="73" spans="1:50" s="313" customFormat="1" ht="39.6">
      <c r="A73" s="308"/>
      <c r="B73" s="531" t="s">
        <v>127</v>
      </c>
      <c r="C73" s="532"/>
      <c r="D73" s="487" t="s">
        <v>98</v>
      </c>
      <c r="E73" s="488"/>
      <c r="F73" s="313">
        <v>1</v>
      </c>
      <c r="G73" s="310">
        <v>50000</v>
      </c>
      <c r="H73" s="311">
        <f t="shared" si="5"/>
        <v>50000</v>
      </c>
      <c r="I73" s="315" t="s">
        <v>128</v>
      </c>
      <c r="J73" s="312"/>
      <c r="K73" s="312"/>
      <c r="L73" s="312"/>
      <c r="M73" s="312"/>
      <c r="N73" s="312"/>
      <c r="O73" s="312"/>
      <c r="P73" s="312"/>
      <c r="Q73" s="312"/>
      <c r="R73" s="312"/>
      <c r="S73" s="312"/>
      <c r="T73" s="312"/>
      <c r="U73" s="312"/>
      <c r="V73" s="312"/>
      <c r="W73" s="312"/>
      <c r="X73" s="312"/>
      <c r="Y73" s="312"/>
      <c r="Z73" s="312"/>
      <c r="AA73" s="312"/>
      <c r="AB73" s="312"/>
      <c r="AC73" s="312"/>
      <c r="AD73" s="312"/>
      <c r="AE73" s="312"/>
      <c r="AF73" s="312"/>
      <c r="AG73" s="312"/>
      <c r="AH73" s="312"/>
      <c r="AI73" s="312"/>
      <c r="AJ73" s="312"/>
      <c r="AK73" s="312"/>
      <c r="AL73" s="312"/>
      <c r="AM73" s="312"/>
      <c r="AN73" s="312"/>
      <c r="AO73" s="312"/>
      <c r="AP73" s="312"/>
      <c r="AQ73" s="312"/>
      <c r="AR73" s="312"/>
      <c r="AS73" s="312"/>
      <c r="AT73" s="312"/>
      <c r="AU73" s="312"/>
      <c r="AV73" s="312"/>
      <c r="AW73" s="312"/>
      <c r="AX73" s="312"/>
    </row>
    <row r="74" spans="1:50" s="174" customFormat="1" ht="13.15">
      <c r="A74" s="192"/>
      <c r="B74" s="533">
        <v>6.2</v>
      </c>
      <c r="C74" s="534"/>
      <c r="D74" s="473"/>
      <c r="E74" s="474"/>
      <c r="H74" s="293">
        <f t="shared" si="5"/>
        <v>0</v>
      </c>
      <c r="I74" s="200"/>
      <c r="J74" s="172"/>
      <c r="K74" s="172"/>
      <c r="L74" s="172"/>
      <c r="M74" s="172"/>
      <c r="N74" s="172"/>
      <c r="O74" s="172"/>
      <c r="P74" s="172"/>
      <c r="Q74" s="172"/>
      <c r="R74" s="172"/>
      <c r="S74" s="172"/>
      <c r="T74" s="172"/>
      <c r="U74" s="172"/>
      <c r="V74" s="172"/>
      <c r="W74" s="172"/>
      <c r="X74" s="172"/>
      <c r="Y74" s="172"/>
      <c r="Z74" s="172"/>
      <c r="AA74" s="172"/>
      <c r="AB74" s="172"/>
      <c r="AC74" s="172"/>
      <c r="AD74" s="172"/>
      <c r="AE74" s="172"/>
      <c r="AF74" s="172"/>
      <c r="AG74" s="172"/>
      <c r="AH74" s="172"/>
      <c r="AI74" s="172"/>
      <c r="AJ74" s="172"/>
      <c r="AK74" s="172"/>
      <c r="AL74" s="172"/>
      <c r="AM74" s="172"/>
      <c r="AN74" s="172"/>
      <c r="AO74" s="172"/>
      <c r="AP74" s="172"/>
      <c r="AQ74" s="172"/>
      <c r="AR74" s="172"/>
      <c r="AS74" s="172"/>
      <c r="AT74" s="172"/>
      <c r="AU74" s="172"/>
      <c r="AV74" s="172"/>
      <c r="AW74" s="172"/>
      <c r="AX74" s="172"/>
    </row>
    <row r="75" spans="1:50" s="174" customFormat="1" ht="13.15">
      <c r="A75" s="192"/>
      <c r="B75" s="306"/>
      <c r="C75" s="198"/>
      <c r="D75" s="473"/>
      <c r="E75" s="474"/>
      <c r="H75" s="293">
        <f t="shared" si="5"/>
        <v>0</v>
      </c>
      <c r="I75" s="200"/>
      <c r="J75" s="172"/>
      <c r="K75" s="172"/>
      <c r="L75" s="172"/>
      <c r="M75" s="172"/>
      <c r="N75" s="172"/>
      <c r="O75" s="172"/>
      <c r="P75" s="172"/>
      <c r="Q75" s="172"/>
      <c r="R75" s="172"/>
      <c r="S75" s="172"/>
      <c r="T75" s="172"/>
      <c r="U75" s="172"/>
      <c r="V75" s="172"/>
      <c r="W75" s="172"/>
      <c r="X75" s="172"/>
      <c r="Y75" s="172"/>
      <c r="Z75" s="172"/>
      <c r="AA75" s="172"/>
      <c r="AB75" s="172"/>
      <c r="AC75" s="172"/>
      <c r="AD75" s="172"/>
      <c r="AE75" s="172"/>
      <c r="AF75" s="172"/>
      <c r="AG75" s="172"/>
      <c r="AH75" s="172"/>
      <c r="AI75" s="172"/>
      <c r="AJ75" s="172"/>
      <c r="AK75" s="172"/>
      <c r="AL75" s="172"/>
      <c r="AM75" s="172"/>
      <c r="AN75" s="172"/>
      <c r="AO75" s="172"/>
      <c r="AP75" s="172"/>
      <c r="AQ75" s="172"/>
      <c r="AR75" s="172"/>
      <c r="AS75" s="172"/>
      <c r="AT75" s="172"/>
      <c r="AU75" s="172"/>
      <c r="AV75" s="172"/>
      <c r="AW75" s="172"/>
      <c r="AX75" s="172"/>
    </row>
    <row r="76" spans="1:50" s="174" customFormat="1" ht="15.6" customHeight="1">
      <c r="A76" s="517" t="s">
        <v>129</v>
      </c>
      <c r="B76" s="518"/>
      <c r="C76" s="519"/>
      <c r="D76" s="475"/>
      <c r="E76" s="476"/>
      <c r="F76" s="205"/>
      <c r="G76" s="205"/>
      <c r="H76" s="296">
        <f>SUM(H72:H75)</f>
        <v>50000</v>
      </c>
      <c r="I76" s="207"/>
      <c r="J76" s="172"/>
      <c r="K76" s="172"/>
      <c r="L76" s="172"/>
      <c r="M76" s="172"/>
      <c r="N76" s="172"/>
      <c r="O76" s="172"/>
      <c r="P76" s="172"/>
      <c r="Q76" s="172"/>
      <c r="R76" s="172"/>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row>
    <row r="77" spans="1:50" s="174" customFormat="1" ht="13.15">
      <c r="A77" s="201"/>
      <c r="B77" s="320"/>
      <c r="D77" s="477"/>
      <c r="E77" s="478"/>
      <c r="H77" s="293"/>
      <c r="I77" s="200"/>
      <c r="J77" s="172"/>
      <c r="K77" s="172"/>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72"/>
      <c r="AM77" s="172"/>
      <c r="AN77" s="172"/>
      <c r="AO77" s="172"/>
      <c r="AP77" s="172"/>
      <c r="AQ77" s="172"/>
      <c r="AR77" s="172"/>
      <c r="AS77" s="172"/>
      <c r="AT77" s="172"/>
      <c r="AU77" s="172"/>
      <c r="AV77" s="172"/>
      <c r="AW77" s="172"/>
      <c r="AX77" s="172"/>
    </row>
    <row r="78" spans="1:50" s="174" customFormat="1" ht="13.15">
      <c r="A78" s="194">
        <v>7</v>
      </c>
      <c r="B78" s="520" t="s">
        <v>130</v>
      </c>
      <c r="C78" s="521"/>
      <c r="D78" s="479" t="s">
        <v>13</v>
      </c>
      <c r="E78" s="480"/>
      <c r="F78" s="212" t="s">
        <v>14</v>
      </c>
      <c r="G78" s="213" t="s">
        <v>15</v>
      </c>
      <c r="H78" s="297" t="s">
        <v>5</v>
      </c>
      <c r="I78" s="197" t="s">
        <v>130</v>
      </c>
      <c r="J78" s="172"/>
      <c r="K78" s="172"/>
      <c r="L78" s="172"/>
      <c r="M78" s="172"/>
      <c r="N78" s="172"/>
      <c r="O78" s="172"/>
      <c r="P78" s="172"/>
      <c r="Q78" s="172"/>
      <c r="R78" s="172"/>
      <c r="S78" s="172"/>
      <c r="T78" s="172"/>
      <c r="U78" s="172"/>
      <c r="V78" s="172"/>
      <c r="W78" s="172"/>
      <c r="X78" s="172"/>
      <c r="Y78" s="172"/>
      <c r="Z78" s="172"/>
      <c r="AA78" s="172"/>
      <c r="AB78" s="172"/>
      <c r="AC78" s="172"/>
      <c r="AD78" s="172"/>
      <c r="AE78" s="172"/>
      <c r="AF78" s="172"/>
      <c r="AG78" s="172"/>
      <c r="AH78" s="172"/>
      <c r="AI78" s="172"/>
      <c r="AJ78" s="172"/>
      <c r="AK78" s="172"/>
      <c r="AL78" s="172"/>
      <c r="AM78" s="172"/>
      <c r="AN78" s="172"/>
      <c r="AO78" s="172"/>
      <c r="AP78" s="172"/>
      <c r="AQ78" s="172"/>
      <c r="AR78" s="172"/>
      <c r="AS78" s="172"/>
      <c r="AT78" s="172"/>
      <c r="AU78" s="172"/>
      <c r="AV78" s="172"/>
      <c r="AW78" s="172"/>
      <c r="AX78" s="172"/>
    </row>
    <row r="79" spans="1:50" s="174" customFormat="1" ht="13.15">
      <c r="A79" s="192"/>
      <c r="B79" s="307"/>
      <c r="C79" s="198"/>
      <c r="D79" s="473"/>
      <c r="E79" s="474"/>
      <c r="H79" s="293">
        <f t="shared" ref="H79:H82" si="6">F79*G79</f>
        <v>0</v>
      </c>
      <c r="I79" s="200"/>
      <c r="J79" s="172"/>
      <c r="K79" s="172"/>
      <c r="L79" s="172"/>
      <c r="M79" s="172"/>
      <c r="N79" s="172"/>
      <c r="O79" s="172"/>
      <c r="P79" s="172"/>
      <c r="Q79" s="172"/>
      <c r="R79" s="172"/>
      <c r="S79" s="172"/>
      <c r="T79" s="172"/>
      <c r="U79" s="172"/>
      <c r="V79" s="172"/>
      <c r="W79" s="172"/>
      <c r="X79" s="172"/>
      <c r="Y79" s="172"/>
      <c r="Z79" s="172"/>
      <c r="AA79" s="172"/>
      <c r="AB79" s="172"/>
      <c r="AC79" s="172"/>
      <c r="AD79" s="172"/>
      <c r="AE79" s="172"/>
      <c r="AF79" s="172"/>
      <c r="AG79" s="172"/>
      <c r="AH79" s="172"/>
      <c r="AI79" s="172"/>
      <c r="AJ79" s="172"/>
      <c r="AK79" s="172"/>
      <c r="AL79" s="172"/>
      <c r="AM79" s="172"/>
      <c r="AN79" s="172"/>
      <c r="AO79" s="172"/>
      <c r="AP79" s="172"/>
      <c r="AQ79" s="172"/>
      <c r="AR79" s="172"/>
      <c r="AS79" s="172"/>
      <c r="AT79" s="172"/>
      <c r="AU79" s="172"/>
      <c r="AV79" s="172"/>
      <c r="AW79" s="172"/>
      <c r="AX79" s="172"/>
    </row>
    <row r="80" spans="1:50" s="313" customFormat="1" ht="145.9" customHeight="1">
      <c r="A80" s="308"/>
      <c r="B80" s="525" t="s">
        <v>131</v>
      </c>
      <c r="C80" s="527"/>
      <c r="D80" s="481" t="s">
        <v>132</v>
      </c>
      <c r="E80" s="482"/>
      <c r="F80" s="316">
        <v>6</v>
      </c>
      <c r="G80" s="317">
        <v>1000</v>
      </c>
      <c r="H80" s="311">
        <f t="shared" si="6"/>
        <v>6000</v>
      </c>
      <c r="I80" s="315" t="s">
        <v>133</v>
      </c>
      <c r="J80" s="312"/>
      <c r="K80" s="312"/>
      <c r="L80" s="312"/>
      <c r="M80" s="312"/>
      <c r="N80" s="312"/>
      <c r="O80" s="312"/>
      <c r="P80" s="312"/>
      <c r="Q80" s="312"/>
      <c r="R80" s="312"/>
      <c r="S80" s="312"/>
      <c r="T80" s="312"/>
      <c r="U80" s="312"/>
      <c r="V80" s="312"/>
      <c r="W80" s="312"/>
      <c r="X80" s="312"/>
      <c r="Y80" s="312"/>
      <c r="Z80" s="312"/>
      <c r="AA80" s="312"/>
      <c r="AB80" s="312"/>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312"/>
    </row>
    <row r="81" spans="1:50" s="313" customFormat="1" ht="117.6" customHeight="1">
      <c r="A81" s="308"/>
      <c r="B81" s="488" t="s">
        <v>134</v>
      </c>
      <c r="C81" s="526"/>
      <c r="D81" s="481" t="s">
        <v>132</v>
      </c>
      <c r="E81" s="482"/>
      <c r="F81" s="316">
        <v>6</v>
      </c>
      <c r="G81" s="317">
        <v>6000</v>
      </c>
      <c r="H81" s="311">
        <f t="shared" si="6"/>
        <v>36000</v>
      </c>
      <c r="I81" s="315" t="s">
        <v>135</v>
      </c>
      <c r="J81" s="312"/>
      <c r="K81" s="312"/>
      <c r="L81" s="312"/>
      <c r="M81" s="312"/>
      <c r="N81" s="312"/>
      <c r="O81" s="312"/>
      <c r="P81" s="312"/>
      <c r="Q81" s="312"/>
      <c r="R81" s="312"/>
      <c r="S81" s="312"/>
      <c r="T81" s="312"/>
      <c r="U81" s="312"/>
      <c r="V81" s="312"/>
      <c r="W81" s="312"/>
      <c r="X81" s="312"/>
      <c r="Y81" s="312"/>
      <c r="Z81" s="312"/>
      <c r="AA81" s="312"/>
      <c r="AB81" s="312"/>
      <c r="AC81" s="312"/>
      <c r="AD81" s="312"/>
      <c r="AE81" s="312"/>
      <c r="AF81" s="312"/>
      <c r="AG81" s="312"/>
      <c r="AH81" s="312"/>
      <c r="AI81" s="312"/>
      <c r="AJ81" s="312"/>
      <c r="AK81" s="312"/>
      <c r="AL81" s="312"/>
      <c r="AM81" s="312"/>
      <c r="AN81" s="312"/>
      <c r="AO81" s="312"/>
      <c r="AP81" s="312"/>
      <c r="AQ81" s="312"/>
      <c r="AR81" s="312"/>
      <c r="AS81" s="312"/>
      <c r="AT81" s="312"/>
      <c r="AU81" s="312"/>
      <c r="AV81" s="312"/>
      <c r="AW81" s="312"/>
      <c r="AX81" s="312"/>
    </row>
    <row r="82" spans="1:50" s="171" customFormat="1" ht="13.15">
      <c r="A82" s="218"/>
      <c r="B82" s="322"/>
      <c r="C82" s="221"/>
      <c r="D82" s="473"/>
      <c r="E82" s="474"/>
      <c r="F82" s="222"/>
      <c r="G82" s="222"/>
      <c r="H82" s="293">
        <f t="shared" si="6"/>
        <v>0</v>
      </c>
      <c r="I82" s="223"/>
    </row>
    <row r="83" spans="1:50" s="171" customFormat="1" ht="15.6" customHeight="1">
      <c r="A83" s="517" t="s">
        <v>136</v>
      </c>
      <c r="B83" s="518"/>
      <c r="C83" s="519"/>
      <c r="D83" s="475"/>
      <c r="E83" s="476"/>
      <c r="F83" s="205"/>
      <c r="G83" s="205"/>
      <c r="H83" s="296">
        <f>SUM(H79:H82)</f>
        <v>42000</v>
      </c>
      <c r="I83" s="224"/>
    </row>
    <row r="84" spans="1:50" s="171" customFormat="1" ht="13.15">
      <c r="A84" s="225"/>
      <c r="B84" s="323"/>
      <c r="C84" s="226"/>
      <c r="D84" s="227"/>
      <c r="E84" s="226"/>
      <c r="F84" s="226"/>
      <c r="G84" s="226"/>
      <c r="H84" s="300"/>
      <c r="I84" s="228"/>
    </row>
    <row r="85" spans="1:50" s="171" customFormat="1" ht="15.6" customHeight="1">
      <c r="A85" s="535" t="s">
        <v>137</v>
      </c>
      <c r="B85" s="536"/>
      <c r="C85" s="537"/>
      <c r="D85" s="230"/>
      <c r="E85" s="229"/>
      <c r="F85" s="229"/>
      <c r="G85" s="229"/>
      <c r="H85" s="301">
        <f>SUM(H83+H76+H69+H62+H54+H47+H25)</f>
        <v>811000</v>
      </c>
      <c r="I85" s="231"/>
    </row>
    <row r="86" spans="1:50" s="171" customFormat="1" ht="13.15">
      <c r="A86" s="225"/>
      <c r="B86" s="323"/>
      <c r="C86" s="226"/>
      <c r="D86" s="227"/>
      <c r="E86" s="226"/>
      <c r="F86" s="226"/>
      <c r="G86" s="226"/>
      <c r="H86" s="300"/>
      <c r="I86" s="232"/>
    </row>
    <row r="87" spans="1:50" s="30" customFormat="1" ht="13.15">
      <c r="A87" s="89" t="s">
        <v>138</v>
      </c>
      <c r="B87" s="90"/>
      <c r="C87" s="90"/>
      <c r="D87" s="151"/>
      <c r="E87" s="90"/>
      <c r="F87" s="90"/>
      <c r="G87" s="90"/>
      <c r="H87" s="292">
        <f>H85</f>
        <v>811000</v>
      </c>
      <c r="I87" s="152"/>
      <c r="J87" s="70"/>
      <c r="K87" s="336"/>
      <c r="L87" s="336"/>
      <c r="M87" s="336"/>
      <c r="N87" s="336"/>
      <c r="O87" s="336"/>
      <c r="P87" s="336"/>
      <c r="Q87" s="336"/>
      <c r="R87" s="336"/>
      <c r="S87" s="336"/>
      <c r="T87" s="336"/>
      <c r="U87" s="336"/>
      <c r="V87" s="336"/>
      <c r="W87" s="336"/>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row>
    <row r="88" spans="1:50" s="171" customFormat="1" ht="13.15">
      <c r="A88" s="233"/>
      <c r="B88" s="233"/>
      <c r="H88" s="177"/>
    </row>
    <row r="89" spans="1:50" s="171" customFormat="1" ht="13.15">
      <c r="A89" s="233"/>
      <c r="B89" s="233"/>
      <c r="H89" s="177"/>
    </row>
    <row r="90" spans="1:50" s="171" customFormat="1" ht="13.15">
      <c r="A90" s="233"/>
      <c r="B90" s="233"/>
      <c r="H90" s="177"/>
    </row>
    <row r="91" spans="1:50" s="171" customFormat="1" ht="13.15">
      <c r="A91" s="233"/>
      <c r="B91" s="233"/>
      <c r="H91" s="177"/>
    </row>
    <row r="92" spans="1:50" s="171" customFormat="1" ht="13.15">
      <c r="A92" s="233"/>
      <c r="B92" s="233"/>
      <c r="H92" s="177"/>
    </row>
    <row r="93" spans="1:50" s="171" customFormat="1" ht="13.15">
      <c r="A93" s="233"/>
      <c r="B93" s="233"/>
      <c r="H93" s="177"/>
    </row>
    <row r="94" spans="1:50" s="171" customFormat="1" ht="13.15">
      <c r="A94" s="233"/>
      <c r="B94" s="233"/>
      <c r="H94" s="177"/>
    </row>
    <row r="95" spans="1:50" s="171" customFormat="1" ht="13.15">
      <c r="A95" s="233"/>
      <c r="B95" s="233"/>
      <c r="H95" s="177"/>
    </row>
    <row r="96" spans="1:50" s="171" customFormat="1" ht="13.15">
      <c r="A96" s="233"/>
      <c r="B96" s="233"/>
      <c r="H96" s="177"/>
    </row>
    <row r="97" spans="1:8" s="171" customFormat="1" ht="13.15">
      <c r="A97" s="233"/>
      <c r="B97" s="233"/>
      <c r="H97" s="177"/>
    </row>
    <row r="98" spans="1:8" s="171" customFormat="1" ht="13.15">
      <c r="A98" s="233"/>
      <c r="B98" s="233"/>
      <c r="H98" s="177"/>
    </row>
    <row r="99" spans="1:8" s="171" customFormat="1" ht="13.15">
      <c r="A99" s="233"/>
      <c r="B99" s="233"/>
      <c r="H99" s="177"/>
    </row>
    <row r="100" spans="1:8" s="171" customFormat="1" ht="13.15">
      <c r="A100" s="233"/>
      <c r="B100" s="233"/>
      <c r="H100" s="177"/>
    </row>
    <row r="101" spans="1:8" s="171" customFormat="1" ht="13.15">
      <c r="A101" s="233"/>
      <c r="B101" s="233"/>
      <c r="H101" s="177"/>
    </row>
    <row r="102" spans="1:8" s="171" customFormat="1" ht="13.15">
      <c r="A102" s="233"/>
      <c r="B102" s="233"/>
      <c r="H102" s="177"/>
    </row>
    <row r="103" spans="1:8" s="171" customFormat="1" ht="13.15">
      <c r="A103" s="233"/>
      <c r="B103" s="233"/>
      <c r="H103" s="177"/>
    </row>
    <row r="104" spans="1:8" s="171" customFormat="1" ht="13.15">
      <c r="A104" s="233"/>
      <c r="B104" s="233"/>
      <c r="H104" s="177"/>
    </row>
    <row r="105" spans="1:8" s="171" customFormat="1" ht="13.15">
      <c r="A105" s="233"/>
      <c r="B105" s="233"/>
      <c r="H105" s="177"/>
    </row>
    <row r="106" spans="1:8" s="171" customFormat="1" ht="13.15">
      <c r="A106" s="233"/>
      <c r="B106" s="233"/>
      <c r="H106" s="177"/>
    </row>
    <row r="107" spans="1:8" s="171" customFormat="1" ht="13.15">
      <c r="A107" s="233"/>
      <c r="B107" s="233"/>
      <c r="H107" s="177"/>
    </row>
    <row r="108" spans="1:8" s="171" customFormat="1" ht="13.15">
      <c r="A108" s="233"/>
      <c r="B108" s="233"/>
      <c r="H108" s="177"/>
    </row>
    <row r="109" spans="1:8" s="171" customFormat="1" ht="13.15">
      <c r="A109" s="233"/>
      <c r="B109" s="233"/>
      <c r="H109" s="177"/>
    </row>
    <row r="110" spans="1:8" s="171" customFormat="1" ht="13.15">
      <c r="A110" s="233"/>
      <c r="B110" s="233"/>
      <c r="H110" s="177"/>
    </row>
    <row r="111" spans="1:8" s="171" customFormat="1" ht="13.15">
      <c r="A111" s="233"/>
      <c r="B111" s="233"/>
      <c r="H111" s="177"/>
    </row>
    <row r="112" spans="1:8" s="171" customFormat="1" ht="13.15">
      <c r="A112" s="233"/>
      <c r="B112" s="233"/>
      <c r="H112" s="177"/>
    </row>
    <row r="113" spans="1:8" s="171" customFormat="1" ht="13.15">
      <c r="A113" s="233"/>
      <c r="B113" s="233"/>
      <c r="H113" s="177"/>
    </row>
    <row r="114" spans="1:8" s="171" customFormat="1" ht="13.15">
      <c r="A114" s="233"/>
      <c r="B114" s="233"/>
      <c r="H114" s="177"/>
    </row>
    <row r="115" spans="1:8" s="171" customFormat="1" ht="13.15">
      <c r="A115" s="233"/>
      <c r="B115" s="233"/>
      <c r="H115" s="177"/>
    </row>
    <row r="116" spans="1:8" s="171" customFormat="1" ht="13.15">
      <c r="A116" s="233"/>
      <c r="B116" s="233"/>
      <c r="H116" s="177"/>
    </row>
    <row r="117" spans="1:8" s="171" customFormat="1" ht="13.15">
      <c r="A117" s="233"/>
      <c r="B117" s="233"/>
      <c r="H117" s="177"/>
    </row>
    <row r="118" spans="1:8" s="171" customFormat="1" ht="13.15">
      <c r="A118" s="233"/>
      <c r="B118" s="233"/>
      <c r="H118" s="177"/>
    </row>
    <row r="119" spans="1:8" s="171" customFormat="1" ht="13.15">
      <c r="A119" s="233"/>
      <c r="B119" s="233"/>
      <c r="H119" s="177"/>
    </row>
    <row r="120" spans="1:8" s="171" customFormat="1" ht="13.15">
      <c r="A120" s="233"/>
      <c r="B120" s="233"/>
      <c r="H120" s="177"/>
    </row>
    <row r="121" spans="1:8" s="171" customFormat="1" ht="13.15">
      <c r="A121" s="233"/>
      <c r="B121" s="233"/>
      <c r="H121" s="177"/>
    </row>
    <row r="122" spans="1:8" s="171" customFormat="1" ht="13.15">
      <c r="A122" s="233"/>
      <c r="B122" s="233"/>
      <c r="H122" s="177"/>
    </row>
    <row r="123" spans="1:8" s="171" customFormat="1" ht="13.15">
      <c r="A123" s="233"/>
      <c r="B123" s="233"/>
      <c r="H123" s="177"/>
    </row>
    <row r="124" spans="1:8" s="171" customFormat="1" ht="13.15">
      <c r="A124" s="233"/>
      <c r="B124" s="233"/>
      <c r="H124" s="177"/>
    </row>
    <row r="125" spans="1:8" s="171" customFormat="1" ht="13.15">
      <c r="B125" s="233"/>
      <c r="H125" s="177"/>
    </row>
    <row r="126" spans="1:8" s="171" customFormat="1" ht="13.15">
      <c r="B126" s="233"/>
      <c r="H126" s="177"/>
    </row>
    <row r="127" spans="1:8" s="171" customFormat="1" ht="13.15">
      <c r="B127" s="233"/>
      <c r="H127" s="177"/>
    </row>
    <row r="128" spans="1:8" s="171" customFormat="1" ht="13.15">
      <c r="B128" s="233"/>
      <c r="H128" s="177"/>
    </row>
    <row r="129" spans="2:8" s="171" customFormat="1" ht="13.15">
      <c r="B129" s="233"/>
      <c r="H129" s="177"/>
    </row>
    <row r="130" spans="2:8" s="171" customFormat="1" ht="13.15">
      <c r="B130" s="233"/>
      <c r="H130" s="177"/>
    </row>
    <row r="131" spans="2:8" s="171" customFormat="1" ht="13.15">
      <c r="B131" s="233"/>
      <c r="H131" s="177"/>
    </row>
    <row r="132" spans="2:8" s="171" customFormat="1" ht="13.15">
      <c r="B132" s="233"/>
      <c r="H132" s="177"/>
    </row>
    <row r="133" spans="2:8" s="171" customFormat="1" ht="13.15">
      <c r="B133" s="233"/>
      <c r="H133" s="177"/>
    </row>
    <row r="134" spans="2:8" s="171" customFormat="1" ht="13.15">
      <c r="B134" s="233"/>
      <c r="H134" s="177"/>
    </row>
    <row r="135" spans="2:8" s="171" customFormat="1" ht="13.15">
      <c r="B135" s="233"/>
      <c r="H135" s="177"/>
    </row>
    <row r="136" spans="2:8" s="171" customFormat="1" ht="13.15">
      <c r="B136" s="233"/>
      <c r="H136" s="177"/>
    </row>
    <row r="137" spans="2:8" s="171" customFormat="1" ht="13.15">
      <c r="B137" s="233"/>
      <c r="H137" s="177"/>
    </row>
    <row r="138" spans="2:8" s="171" customFormat="1" ht="13.15">
      <c r="B138" s="233"/>
      <c r="H138" s="177"/>
    </row>
    <row r="139" spans="2:8" s="171" customFormat="1" ht="13.15">
      <c r="B139" s="233"/>
      <c r="H139" s="177"/>
    </row>
    <row r="140" spans="2:8" s="171" customFormat="1" ht="13.15">
      <c r="B140" s="233"/>
      <c r="H140" s="177"/>
    </row>
    <row r="141" spans="2:8" s="171" customFormat="1" ht="13.15">
      <c r="B141" s="233"/>
      <c r="H141" s="177"/>
    </row>
    <row r="142" spans="2:8" s="171" customFormat="1" ht="13.15">
      <c r="B142" s="233"/>
      <c r="H142" s="177"/>
    </row>
    <row r="143" spans="2:8" s="171" customFormat="1" ht="13.15">
      <c r="B143" s="233"/>
      <c r="H143" s="177"/>
    </row>
    <row r="144" spans="2:8" s="171" customFormat="1" ht="13.15">
      <c r="B144" s="233"/>
      <c r="H144" s="177"/>
    </row>
    <row r="145" spans="2:8" s="171" customFormat="1" ht="13.15">
      <c r="B145" s="233"/>
      <c r="H145" s="177"/>
    </row>
    <row r="146" spans="2:8" s="171" customFormat="1" ht="13.15">
      <c r="B146" s="233"/>
      <c r="H146" s="177"/>
    </row>
    <row r="147" spans="2:8" s="171" customFormat="1" ht="13.15">
      <c r="B147" s="233"/>
      <c r="H147" s="177"/>
    </row>
    <row r="148" spans="2:8" s="171" customFormat="1" ht="13.15">
      <c r="B148" s="233"/>
      <c r="H148" s="177"/>
    </row>
    <row r="149" spans="2:8" s="171" customFormat="1" ht="13.15">
      <c r="B149" s="233"/>
      <c r="H149" s="177"/>
    </row>
    <row r="150" spans="2:8" s="171" customFormat="1" ht="13.15">
      <c r="B150" s="233"/>
      <c r="H150" s="177"/>
    </row>
    <row r="151" spans="2:8" s="171" customFormat="1" ht="13.15">
      <c r="B151" s="233"/>
      <c r="H151" s="177"/>
    </row>
    <row r="152" spans="2:8" s="171" customFormat="1" ht="13.15">
      <c r="B152" s="233"/>
      <c r="H152" s="177"/>
    </row>
    <row r="153" spans="2:8" s="171" customFormat="1" ht="13.15">
      <c r="B153" s="233"/>
      <c r="H153" s="177"/>
    </row>
    <row r="154" spans="2:8" s="171" customFormat="1" ht="13.15">
      <c r="B154" s="233"/>
      <c r="H154" s="177"/>
    </row>
    <row r="155" spans="2:8" s="171" customFormat="1" ht="13.15">
      <c r="B155" s="233"/>
      <c r="H155" s="177"/>
    </row>
    <row r="156" spans="2:8" s="171" customFormat="1" ht="13.15">
      <c r="B156" s="233"/>
      <c r="H156" s="177"/>
    </row>
    <row r="157" spans="2:8" s="171" customFormat="1" ht="13.15">
      <c r="B157" s="233"/>
      <c r="H157" s="177"/>
    </row>
    <row r="158" spans="2:8" s="171" customFormat="1" ht="13.15">
      <c r="B158" s="233"/>
      <c r="H158" s="177"/>
    </row>
    <row r="159" spans="2:8" s="171" customFormat="1" ht="13.15">
      <c r="B159" s="233"/>
      <c r="H159" s="177"/>
    </row>
    <row r="160" spans="2:8" s="171" customFormat="1" ht="13.15">
      <c r="B160" s="233"/>
      <c r="H160" s="177"/>
    </row>
    <row r="161" spans="2:8" s="171" customFormat="1" ht="13.15">
      <c r="B161" s="233"/>
      <c r="H161" s="177"/>
    </row>
    <row r="162" spans="2:8" s="171" customFormat="1" ht="13.15">
      <c r="B162" s="233"/>
      <c r="H162" s="177"/>
    </row>
    <row r="163" spans="2:8" s="171" customFormat="1" ht="13.15">
      <c r="B163" s="233"/>
      <c r="H163" s="177"/>
    </row>
    <row r="164" spans="2:8" s="171" customFormat="1" ht="13.15">
      <c r="B164" s="233"/>
      <c r="H164" s="177"/>
    </row>
    <row r="165" spans="2:8" s="171" customFormat="1" ht="13.15">
      <c r="B165" s="233"/>
      <c r="H165" s="177"/>
    </row>
    <row r="166" spans="2:8" s="171" customFormat="1" ht="13.15">
      <c r="B166" s="233"/>
      <c r="H166" s="177"/>
    </row>
    <row r="167" spans="2:8" s="171" customFormat="1" ht="13.15">
      <c r="B167" s="233"/>
      <c r="H167" s="177"/>
    </row>
    <row r="168" spans="2:8" s="171" customFormat="1" ht="13.15">
      <c r="B168" s="233"/>
      <c r="H168" s="177"/>
    </row>
    <row r="169" spans="2:8" s="171" customFormat="1" ht="13.15">
      <c r="B169" s="233"/>
      <c r="H169" s="177"/>
    </row>
    <row r="170" spans="2:8" s="171" customFormat="1" ht="13.15">
      <c r="B170" s="233"/>
      <c r="H170" s="177"/>
    </row>
    <row r="171" spans="2:8" s="171" customFormat="1" ht="13.15">
      <c r="B171" s="233"/>
      <c r="H171" s="177"/>
    </row>
    <row r="172" spans="2:8" s="171" customFormat="1" ht="13.15">
      <c r="B172" s="233"/>
      <c r="H172" s="177"/>
    </row>
    <row r="173" spans="2:8" s="171" customFormat="1" ht="13.15">
      <c r="B173" s="233"/>
      <c r="H173" s="177"/>
    </row>
    <row r="174" spans="2:8" s="171" customFormat="1" ht="13.15">
      <c r="B174" s="233"/>
      <c r="H174" s="177"/>
    </row>
    <row r="175" spans="2:8" s="171" customFormat="1" ht="13.15">
      <c r="B175" s="233"/>
      <c r="H175" s="177"/>
    </row>
    <row r="176" spans="2:8" s="171" customFormat="1" ht="13.15">
      <c r="B176" s="233"/>
      <c r="H176" s="177"/>
    </row>
    <row r="177" spans="2:8" s="171" customFormat="1" ht="13.15">
      <c r="B177" s="233"/>
      <c r="H177" s="177"/>
    </row>
    <row r="178" spans="2:8" s="171" customFormat="1" ht="13.15">
      <c r="B178" s="233"/>
      <c r="H178" s="177"/>
    </row>
    <row r="179" spans="2:8" s="171" customFormat="1" ht="13.15">
      <c r="B179" s="233"/>
      <c r="H179" s="177"/>
    </row>
    <row r="180" spans="2:8" s="171" customFormat="1" ht="13.15">
      <c r="B180" s="233"/>
      <c r="H180" s="177"/>
    </row>
    <row r="181" spans="2:8" s="171" customFormat="1" ht="13.15">
      <c r="B181" s="233"/>
      <c r="H181" s="177"/>
    </row>
    <row r="182" spans="2:8" s="171" customFormat="1" ht="13.15">
      <c r="B182" s="233"/>
      <c r="H182" s="177"/>
    </row>
    <row r="183" spans="2:8" s="171" customFormat="1" ht="13.15">
      <c r="B183" s="233"/>
      <c r="H183" s="177"/>
    </row>
    <row r="184" spans="2:8" s="171" customFormat="1" ht="13.15">
      <c r="B184" s="233"/>
      <c r="H184" s="177"/>
    </row>
    <row r="185" spans="2:8" s="171" customFormat="1" ht="13.15">
      <c r="B185" s="233"/>
      <c r="H185" s="177"/>
    </row>
    <row r="186" spans="2:8" s="171" customFormat="1" ht="13.15">
      <c r="B186" s="233"/>
      <c r="H186" s="177"/>
    </row>
    <row r="187" spans="2:8" s="171" customFormat="1" ht="13.15">
      <c r="B187" s="233"/>
      <c r="H187" s="177"/>
    </row>
    <row r="188" spans="2:8" s="171" customFormat="1" ht="13.15">
      <c r="B188" s="233"/>
      <c r="H188" s="177"/>
    </row>
    <row r="189" spans="2:8" s="171" customFormat="1" ht="13.15">
      <c r="B189" s="233"/>
      <c r="H189" s="177"/>
    </row>
    <row r="190" spans="2:8" s="171" customFormat="1" ht="13.15">
      <c r="B190" s="233"/>
      <c r="H190" s="177"/>
    </row>
    <row r="191" spans="2:8" s="171" customFormat="1" ht="13.15">
      <c r="B191" s="233"/>
      <c r="H191" s="177"/>
    </row>
    <row r="192" spans="2:8" s="171" customFormat="1" ht="13.15">
      <c r="B192" s="233"/>
      <c r="H192" s="177"/>
    </row>
    <row r="193" spans="2:8" s="171" customFormat="1" ht="13.15">
      <c r="B193" s="233"/>
      <c r="H193" s="177"/>
    </row>
    <row r="194" spans="2:8" s="171" customFormat="1" ht="13.15">
      <c r="B194" s="233"/>
      <c r="H194" s="177"/>
    </row>
    <row r="195" spans="2:8" s="171" customFormat="1" ht="13.15">
      <c r="B195" s="233"/>
      <c r="H195" s="177"/>
    </row>
    <row r="196" spans="2:8" s="171" customFormat="1" ht="13.15">
      <c r="B196" s="233"/>
      <c r="H196" s="177"/>
    </row>
    <row r="197" spans="2:8" s="171" customFormat="1" ht="13.15">
      <c r="B197" s="233"/>
      <c r="H197" s="177"/>
    </row>
    <row r="198" spans="2:8" s="171" customFormat="1" ht="13.15">
      <c r="B198" s="233"/>
      <c r="H198" s="177"/>
    </row>
    <row r="199" spans="2:8" s="171" customFormat="1" ht="13.15">
      <c r="B199" s="233"/>
      <c r="H199" s="177"/>
    </row>
    <row r="200" spans="2:8" s="171" customFormat="1" ht="13.15">
      <c r="B200" s="233"/>
      <c r="H200" s="177"/>
    </row>
    <row r="201" spans="2:8" s="171" customFormat="1" ht="13.15">
      <c r="B201" s="233"/>
      <c r="H201" s="177"/>
    </row>
    <row r="202" spans="2:8" s="171" customFormat="1" ht="13.15">
      <c r="B202" s="233"/>
      <c r="H202" s="177"/>
    </row>
    <row r="203" spans="2:8" s="171" customFormat="1" ht="13.15">
      <c r="B203" s="233"/>
      <c r="H203" s="177"/>
    </row>
    <row r="204" spans="2:8" s="171" customFormat="1" ht="13.15">
      <c r="B204" s="233"/>
      <c r="H204" s="177"/>
    </row>
    <row r="205" spans="2:8" s="171" customFormat="1" ht="13.15">
      <c r="B205" s="233"/>
      <c r="H205" s="177"/>
    </row>
    <row r="206" spans="2:8" s="171" customFormat="1" ht="13.15">
      <c r="B206" s="233"/>
      <c r="H206" s="177"/>
    </row>
    <row r="207" spans="2:8" s="171" customFormat="1" ht="13.15">
      <c r="B207" s="233"/>
      <c r="H207" s="177"/>
    </row>
    <row r="208" spans="2:8" s="171" customFormat="1" ht="13.15">
      <c r="B208" s="233"/>
      <c r="H208" s="177"/>
    </row>
    <row r="209" spans="2:8" s="171" customFormat="1" ht="13.15">
      <c r="B209" s="233"/>
      <c r="H209" s="177"/>
    </row>
    <row r="210" spans="2:8" s="171" customFormat="1" ht="13.15">
      <c r="B210" s="233"/>
      <c r="H210" s="177"/>
    </row>
    <row r="211" spans="2:8" s="171" customFormat="1" ht="13.15">
      <c r="B211" s="233"/>
      <c r="H211" s="177"/>
    </row>
    <row r="212" spans="2:8" s="171" customFormat="1" ht="13.15">
      <c r="B212" s="233"/>
      <c r="H212" s="177"/>
    </row>
    <row r="213" spans="2:8" s="171" customFormat="1" ht="13.15">
      <c r="B213" s="233"/>
      <c r="H213" s="177"/>
    </row>
    <row r="214" spans="2:8" s="171" customFormat="1" ht="13.15">
      <c r="B214" s="233"/>
      <c r="H214" s="177"/>
    </row>
    <row r="215" spans="2:8" s="171" customFormat="1" ht="13.15">
      <c r="B215" s="233"/>
      <c r="H215" s="177"/>
    </row>
    <row r="216" spans="2:8" s="171" customFormat="1" ht="13.15">
      <c r="B216" s="233"/>
      <c r="H216" s="177"/>
    </row>
    <row r="217" spans="2:8" s="171" customFormat="1" ht="13.15">
      <c r="B217" s="233"/>
      <c r="H217" s="177"/>
    </row>
    <row r="218" spans="2:8" s="171" customFormat="1" ht="13.15">
      <c r="B218" s="233"/>
      <c r="H218" s="177"/>
    </row>
    <row r="219" spans="2:8" s="171" customFormat="1" ht="13.15">
      <c r="B219" s="233"/>
      <c r="H219" s="177"/>
    </row>
    <row r="220" spans="2:8" s="171" customFormat="1" ht="13.15">
      <c r="B220" s="233"/>
      <c r="H220" s="177"/>
    </row>
    <row r="221" spans="2:8" s="171" customFormat="1" ht="13.15">
      <c r="B221" s="233"/>
      <c r="H221" s="177"/>
    </row>
    <row r="222" spans="2:8" s="171" customFormat="1" ht="13.15">
      <c r="B222" s="233"/>
      <c r="H222" s="177"/>
    </row>
    <row r="223" spans="2:8" s="171" customFormat="1" ht="13.15">
      <c r="B223" s="233"/>
      <c r="H223" s="177"/>
    </row>
    <row r="224" spans="2:8" s="171" customFormat="1" ht="13.15">
      <c r="B224" s="233"/>
      <c r="H224" s="177"/>
    </row>
    <row r="225" spans="2:8" s="171" customFormat="1" ht="13.15">
      <c r="B225" s="233"/>
      <c r="H225" s="177"/>
    </row>
    <row r="226" spans="2:8" s="171" customFormat="1" ht="13.15">
      <c r="B226" s="233"/>
      <c r="H226" s="177"/>
    </row>
    <row r="227" spans="2:8" s="171" customFormat="1" ht="13.15">
      <c r="B227" s="233"/>
      <c r="H227" s="177"/>
    </row>
    <row r="228" spans="2:8" s="171" customFormat="1" ht="13.15">
      <c r="B228" s="233"/>
      <c r="H228" s="177"/>
    </row>
    <row r="229" spans="2:8" s="171" customFormat="1" ht="13.15">
      <c r="B229" s="233"/>
      <c r="H229" s="177"/>
    </row>
    <row r="230" spans="2:8" s="171" customFormat="1" ht="13.15">
      <c r="B230" s="233"/>
      <c r="H230" s="177"/>
    </row>
    <row r="231" spans="2:8" s="171" customFormat="1" ht="13.15">
      <c r="B231" s="233"/>
      <c r="H231" s="177"/>
    </row>
    <row r="232" spans="2:8" s="171" customFormat="1" ht="13.15">
      <c r="B232" s="233"/>
      <c r="H232" s="177"/>
    </row>
    <row r="233" spans="2:8" s="171" customFormat="1" ht="13.15">
      <c r="B233" s="233"/>
      <c r="H233" s="177"/>
    </row>
    <row r="234" spans="2:8" s="171" customFormat="1" ht="13.15">
      <c r="B234" s="233"/>
      <c r="H234" s="177"/>
    </row>
    <row r="235" spans="2:8" s="171" customFormat="1" ht="13.15">
      <c r="B235" s="233"/>
      <c r="H235" s="177"/>
    </row>
    <row r="236" spans="2:8" s="171" customFormat="1" ht="13.15">
      <c r="B236" s="233"/>
      <c r="H236" s="177"/>
    </row>
    <row r="237" spans="2:8" s="171" customFormat="1" ht="13.15">
      <c r="B237" s="233"/>
      <c r="H237" s="177"/>
    </row>
    <row r="238" spans="2:8" s="171" customFormat="1" ht="13.15">
      <c r="B238" s="233"/>
      <c r="H238" s="177"/>
    </row>
    <row r="239" spans="2:8" s="171" customFormat="1" ht="13.15">
      <c r="B239" s="233"/>
      <c r="H239" s="177"/>
    </row>
    <row r="240" spans="2:8" s="171" customFormat="1" ht="13.15">
      <c r="B240" s="233"/>
      <c r="H240" s="177"/>
    </row>
    <row r="241" spans="2:8" s="171" customFormat="1" ht="13.15">
      <c r="B241" s="233"/>
      <c r="H241" s="177"/>
    </row>
    <row r="242" spans="2:8" s="171" customFormat="1" ht="13.15">
      <c r="B242" s="233"/>
      <c r="H242" s="177"/>
    </row>
    <row r="243" spans="2:8" s="171" customFormat="1" ht="13.15">
      <c r="B243" s="233"/>
      <c r="H243" s="177"/>
    </row>
    <row r="244" spans="2:8" s="171" customFormat="1" ht="13.15">
      <c r="B244" s="233"/>
      <c r="H244" s="177"/>
    </row>
    <row r="245" spans="2:8" s="171" customFormat="1" ht="13.15">
      <c r="B245" s="233"/>
      <c r="H245" s="177"/>
    </row>
    <row r="246" spans="2:8" s="171" customFormat="1" ht="13.15">
      <c r="B246" s="233"/>
      <c r="H246" s="177"/>
    </row>
    <row r="247" spans="2:8" s="171" customFormat="1" ht="13.15">
      <c r="B247" s="233"/>
      <c r="H247" s="177"/>
    </row>
    <row r="248" spans="2:8" s="171" customFormat="1" ht="13.15">
      <c r="B248" s="233"/>
      <c r="H248" s="177"/>
    </row>
    <row r="249" spans="2:8" s="171" customFormat="1" ht="13.15">
      <c r="B249" s="233"/>
      <c r="H249" s="177"/>
    </row>
    <row r="250" spans="2:8" s="171" customFormat="1" ht="13.15">
      <c r="B250" s="233"/>
      <c r="H250" s="177"/>
    </row>
    <row r="251" spans="2:8" s="171" customFormat="1" ht="13.15">
      <c r="B251" s="233"/>
      <c r="H251" s="177"/>
    </row>
    <row r="252" spans="2:8" s="171" customFormat="1" ht="13.15">
      <c r="B252" s="233"/>
      <c r="H252" s="177"/>
    </row>
    <row r="253" spans="2:8" s="171" customFormat="1" ht="13.15">
      <c r="B253" s="233"/>
      <c r="H253" s="177"/>
    </row>
    <row r="254" spans="2:8" s="171" customFormat="1" ht="13.15">
      <c r="B254" s="233"/>
      <c r="H254" s="177"/>
    </row>
    <row r="255" spans="2:8" s="171" customFormat="1" ht="13.15">
      <c r="B255" s="233"/>
      <c r="H255" s="177"/>
    </row>
    <row r="256" spans="2:8" s="171" customFormat="1" ht="13.15">
      <c r="B256" s="233"/>
      <c r="H256" s="177"/>
    </row>
    <row r="257" spans="2:8" s="171" customFormat="1" ht="13.15">
      <c r="B257" s="233"/>
      <c r="H257" s="177"/>
    </row>
    <row r="258" spans="2:8" s="171" customFormat="1" ht="13.15">
      <c r="B258" s="233"/>
      <c r="H258" s="177"/>
    </row>
    <row r="259" spans="2:8" s="171" customFormat="1" ht="13.15">
      <c r="B259" s="233"/>
      <c r="H259" s="177"/>
    </row>
    <row r="260" spans="2:8" s="171" customFormat="1" ht="13.15">
      <c r="B260" s="233"/>
      <c r="H260" s="177"/>
    </row>
    <row r="261" spans="2:8" s="171" customFormat="1" ht="13.15">
      <c r="B261" s="233"/>
      <c r="H261" s="177"/>
    </row>
    <row r="262" spans="2:8" s="171" customFormat="1" ht="13.15">
      <c r="B262" s="233"/>
      <c r="H262" s="177"/>
    </row>
    <row r="263" spans="2:8" s="171" customFormat="1" ht="13.15">
      <c r="B263" s="233"/>
      <c r="H263" s="177"/>
    </row>
    <row r="264" spans="2:8" s="171" customFormat="1" ht="13.15">
      <c r="B264" s="233"/>
      <c r="H264" s="177"/>
    </row>
    <row r="265" spans="2:8" s="171" customFormat="1" ht="13.15">
      <c r="B265" s="233"/>
      <c r="H265" s="177"/>
    </row>
    <row r="266" spans="2:8" s="171" customFormat="1" ht="13.15">
      <c r="B266" s="233"/>
      <c r="H266" s="177"/>
    </row>
    <row r="267" spans="2:8" s="171" customFormat="1" ht="13.15">
      <c r="B267" s="233"/>
      <c r="H267" s="177"/>
    </row>
    <row r="268" spans="2:8" s="171" customFormat="1" ht="13.15">
      <c r="B268" s="233"/>
      <c r="H268" s="177"/>
    </row>
    <row r="269" spans="2:8" s="171" customFormat="1" ht="13.15">
      <c r="B269" s="233"/>
      <c r="H269" s="177"/>
    </row>
    <row r="270" spans="2:8" s="171" customFormat="1" ht="13.15">
      <c r="B270" s="233"/>
      <c r="H270" s="177"/>
    </row>
    <row r="271" spans="2:8" s="171" customFormat="1" ht="13.15">
      <c r="B271" s="233"/>
      <c r="H271" s="177"/>
    </row>
    <row r="272" spans="2:8" s="171" customFormat="1" ht="13.15">
      <c r="B272" s="233"/>
      <c r="H272" s="177"/>
    </row>
    <row r="273" spans="2:8" s="171" customFormat="1" ht="13.15">
      <c r="B273" s="233"/>
      <c r="H273" s="177"/>
    </row>
    <row r="274" spans="2:8" s="171" customFormat="1" ht="13.15">
      <c r="B274" s="233"/>
      <c r="H274" s="177"/>
    </row>
    <row r="275" spans="2:8" s="171" customFormat="1" ht="13.15">
      <c r="B275" s="233"/>
      <c r="H275" s="177"/>
    </row>
    <row r="276" spans="2:8" s="171" customFormat="1" ht="13.15">
      <c r="B276" s="233"/>
      <c r="H276" s="177"/>
    </row>
    <row r="277" spans="2:8" s="171" customFormat="1" ht="13.15">
      <c r="B277" s="233"/>
      <c r="H277" s="177"/>
    </row>
    <row r="278" spans="2:8" s="171" customFormat="1" ht="13.15">
      <c r="B278" s="233"/>
      <c r="H278" s="177"/>
    </row>
    <row r="279" spans="2:8" s="171" customFormat="1" ht="13.15">
      <c r="B279" s="233"/>
      <c r="H279" s="177"/>
    </row>
    <row r="280" spans="2:8" s="171" customFormat="1" ht="13.15">
      <c r="B280" s="233"/>
      <c r="H280" s="177"/>
    </row>
    <row r="281" spans="2:8" s="171" customFormat="1" ht="13.15">
      <c r="B281" s="233"/>
      <c r="H281" s="177"/>
    </row>
    <row r="282" spans="2:8" s="171" customFormat="1" ht="13.15">
      <c r="B282" s="233"/>
      <c r="H282" s="177"/>
    </row>
    <row r="283" spans="2:8" s="171" customFormat="1" ht="13.15">
      <c r="B283" s="233"/>
      <c r="H283" s="177"/>
    </row>
    <row r="284" spans="2:8" s="171" customFormat="1" ht="13.15">
      <c r="B284" s="233"/>
      <c r="H284" s="177"/>
    </row>
    <row r="285" spans="2:8" s="171" customFormat="1" ht="13.15">
      <c r="B285" s="233"/>
      <c r="H285" s="177"/>
    </row>
    <row r="286" spans="2:8" s="171" customFormat="1" ht="13.15">
      <c r="B286" s="233"/>
      <c r="H286" s="177"/>
    </row>
    <row r="287" spans="2:8" s="171" customFormat="1" ht="13.15">
      <c r="B287" s="233"/>
      <c r="H287" s="177"/>
    </row>
    <row r="288" spans="2:8" s="171" customFormat="1" ht="13.15">
      <c r="B288" s="233"/>
      <c r="H288" s="177"/>
    </row>
    <row r="289" spans="2:8" s="171" customFormat="1" ht="13.15">
      <c r="B289" s="233"/>
      <c r="H289" s="177"/>
    </row>
    <row r="290" spans="2:8" s="171" customFormat="1" ht="13.15">
      <c r="B290" s="233"/>
      <c r="H290" s="177"/>
    </row>
    <row r="291" spans="2:8" s="171" customFormat="1" ht="13.15">
      <c r="B291" s="233"/>
      <c r="H291" s="177"/>
    </row>
    <row r="292" spans="2:8" s="171" customFormat="1" ht="13.15">
      <c r="B292" s="233"/>
      <c r="H292" s="177"/>
    </row>
    <row r="293" spans="2:8" s="171" customFormat="1" ht="13.15">
      <c r="B293" s="233"/>
      <c r="H293" s="177"/>
    </row>
    <row r="294" spans="2:8" s="171" customFormat="1" ht="13.15">
      <c r="B294" s="233"/>
      <c r="H294" s="177"/>
    </row>
    <row r="295" spans="2:8" s="171" customFormat="1" ht="13.15">
      <c r="B295" s="233"/>
      <c r="H295" s="177"/>
    </row>
    <row r="296" spans="2:8" s="171" customFormat="1" ht="13.15">
      <c r="B296" s="233"/>
      <c r="H296" s="177"/>
    </row>
    <row r="297" spans="2:8" s="171" customFormat="1" ht="13.15">
      <c r="B297" s="233"/>
      <c r="H297" s="177"/>
    </row>
    <row r="298" spans="2:8" s="171" customFormat="1" ht="13.15">
      <c r="B298" s="233"/>
      <c r="H298" s="177"/>
    </row>
    <row r="299" spans="2:8" s="171" customFormat="1" ht="13.15">
      <c r="B299" s="233"/>
      <c r="H299" s="177"/>
    </row>
    <row r="300" spans="2:8" s="171" customFormat="1" ht="13.15">
      <c r="B300" s="233"/>
      <c r="H300" s="177"/>
    </row>
    <row r="301" spans="2:8" s="171" customFormat="1" ht="13.15">
      <c r="B301" s="233"/>
      <c r="H301" s="177"/>
    </row>
    <row r="302" spans="2:8" s="171" customFormat="1" ht="13.15">
      <c r="B302" s="233"/>
      <c r="H302" s="177"/>
    </row>
    <row r="303" spans="2:8" s="171" customFormat="1" ht="13.15">
      <c r="B303" s="233"/>
      <c r="H303" s="177"/>
    </row>
    <row r="304" spans="2:8" s="171" customFormat="1" ht="13.15">
      <c r="B304" s="233"/>
      <c r="H304" s="177"/>
    </row>
    <row r="305" spans="2:8" s="171" customFormat="1" ht="13.15">
      <c r="B305" s="233"/>
      <c r="H305" s="177"/>
    </row>
    <row r="306" spans="2:8" s="171" customFormat="1" ht="13.15">
      <c r="B306" s="233"/>
      <c r="H306" s="177"/>
    </row>
    <row r="307" spans="2:8" s="171" customFormat="1" ht="13.15">
      <c r="B307" s="233"/>
      <c r="H307" s="177"/>
    </row>
    <row r="308" spans="2:8" s="171" customFormat="1" ht="13.15">
      <c r="B308" s="233"/>
      <c r="H308" s="177"/>
    </row>
    <row r="309" spans="2:8" s="171" customFormat="1" ht="13.15">
      <c r="B309" s="233"/>
      <c r="H309" s="177"/>
    </row>
    <row r="310" spans="2:8" s="171" customFormat="1" ht="13.15">
      <c r="B310" s="233"/>
      <c r="H310" s="177"/>
    </row>
    <row r="311" spans="2:8" s="171" customFormat="1" ht="13.15">
      <c r="B311" s="233"/>
      <c r="H311" s="177"/>
    </row>
    <row r="312" spans="2:8" s="171" customFormat="1" ht="13.15">
      <c r="B312" s="233"/>
      <c r="H312" s="177"/>
    </row>
    <row r="313" spans="2:8" s="171" customFormat="1" ht="13.15">
      <c r="B313" s="233"/>
      <c r="H313" s="177"/>
    </row>
    <row r="314" spans="2:8" s="171" customFormat="1" ht="13.15">
      <c r="B314" s="233"/>
      <c r="H314" s="177"/>
    </row>
    <row r="315" spans="2:8" s="171" customFormat="1" ht="13.15">
      <c r="B315" s="233"/>
      <c r="H315" s="177"/>
    </row>
    <row r="316" spans="2:8" s="171" customFormat="1" ht="13.15">
      <c r="B316" s="233"/>
      <c r="H316" s="177"/>
    </row>
    <row r="317" spans="2:8" s="171" customFormat="1" ht="13.15">
      <c r="B317" s="233"/>
      <c r="H317" s="177"/>
    </row>
    <row r="318" spans="2:8" s="171" customFormat="1" ht="13.15">
      <c r="B318" s="233"/>
      <c r="H318" s="177"/>
    </row>
    <row r="319" spans="2:8" s="171" customFormat="1" ht="13.15">
      <c r="B319" s="233"/>
      <c r="H319" s="177"/>
    </row>
    <row r="320" spans="2:8" s="171" customFormat="1" ht="13.15">
      <c r="B320" s="233"/>
      <c r="H320" s="177"/>
    </row>
    <row r="321" spans="2:8" s="171" customFormat="1" ht="13.15">
      <c r="B321" s="233"/>
      <c r="H321" s="177"/>
    </row>
    <row r="322" spans="2:8" s="171" customFormat="1" ht="13.15">
      <c r="B322" s="233"/>
      <c r="H322" s="177"/>
    </row>
    <row r="323" spans="2:8" s="171" customFormat="1" ht="13.15">
      <c r="B323" s="233"/>
      <c r="H323" s="177"/>
    </row>
    <row r="324" spans="2:8" s="171" customFormat="1" ht="13.15">
      <c r="B324" s="233"/>
      <c r="H324" s="177"/>
    </row>
    <row r="325" spans="2:8" s="171" customFormat="1" ht="13.15">
      <c r="B325" s="233"/>
      <c r="H325" s="177"/>
    </row>
    <row r="326" spans="2:8" s="171" customFormat="1" ht="13.15">
      <c r="B326" s="233"/>
      <c r="H326" s="177"/>
    </row>
    <row r="327" spans="2:8" s="171" customFormat="1" ht="13.15">
      <c r="B327" s="233"/>
      <c r="H327" s="177"/>
    </row>
    <row r="328" spans="2:8" s="171" customFormat="1" ht="13.15">
      <c r="B328" s="233"/>
      <c r="H328" s="177"/>
    </row>
    <row r="329" spans="2:8" s="171" customFormat="1" ht="13.15">
      <c r="B329" s="233"/>
      <c r="H329" s="177"/>
    </row>
    <row r="330" spans="2:8" s="171" customFormat="1" ht="13.15">
      <c r="B330" s="233"/>
      <c r="H330" s="177"/>
    </row>
    <row r="331" spans="2:8" s="171" customFormat="1" ht="13.15">
      <c r="B331" s="233"/>
      <c r="H331" s="177"/>
    </row>
    <row r="332" spans="2:8" s="171" customFormat="1" ht="13.15">
      <c r="B332" s="233"/>
      <c r="H332" s="177"/>
    </row>
    <row r="333" spans="2:8" s="171" customFormat="1" ht="13.15">
      <c r="B333" s="233"/>
      <c r="H333" s="177"/>
    </row>
    <row r="334" spans="2:8" s="171" customFormat="1" ht="13.15">
      <c r="B334" s="233"/>
      <c r="H334" s="177"/>
    </row>
    <row r="335" spans="2:8" s="171" customFormat="1" ht="13.15">
      <c r="B335" s="233"/>
      <c r="H335" s="177"/>
    </row>
    <row r="336" spans="2:8" s="171" customFormat="1" ht="13.15">
      <c r="B336" s="233"/>
      <c r="H336" s="177"/>
    </row>
    <row r="337" spans="2:8" s="171" customFormat="1" ht="13.15">
      <c r="B337" s="233"/>
      <c r="H337" s="177"/>
    </row>
    <row r="338" spans="2:8" s="171" customFormat="1" ht="13.15">
      <c r="B338" s="233"/>
      <c r="H338" s="177"/>
    </row>
    <row r="339" spans="2:8" s="171" customFormat="1" ht="13.15">
      <c r="B339" s="233"/>
      <c r="H339" s="177"/>
    </row>
    <row r="340" spans="2:8" s="171" customFormat="1" ht="13.15">
      <c r="B340" s="233"/>
      <c r="H340" s="177"/>
    </row>
    <row r="341" spans="2:8" s="171" customFormat="1" ht="13.15">
      <c r="B341" s="233"/>
      <c r="H341" s="177"/>
    </row>
    <row r="342" spans="2:8" s="171" customFormat="1" ht="13.15">
      <c r="B342" s="233"/>
      <c r="H342" s="177"/>
    </row>
    <row r="343" spans="2:8" s="171" customFormat="1" ht="13.15">
      <c r="B343" s="233"/>
      <c r="H343" s="177"/>
    </row>
    <row r="344" spans="2:8" s="171" customFormat="1" ht="13.15">
      <c r="B344" s="233"/>
      <c r="H344" s="177"/>
    </row>
    <row r="345" spans="2:8" s="171" customFormat="1" ht="13.15">
      <c r="B345" s="233"/>
      <c r="H345" s="177"/>
    </row>
    <row r="346" spans="2:8" s="171" customFormat="1" ht="13.15">
      <c r="B346" s="233"/>
      <c r="H346" s="177"/>
    </row>
    <row r="347" spans="2:8" s="171" customFormat="1" ht="13.15">
      <c r="B347" s="233"/>
      <c r="H347" s="177"/>
    </row>
    <row r="348" spans="2:8" s="171" customFormat="1" ht="13.15">
      <c r="B348" s="233"/>
      <c r="H348" s="177"/>
    </row>
    <row r="349" spans="2:8" s="171" customFormat="1" ht="13.15">
      <c r="B349" s="233"/>
      <c r="H349" s="177"/>
    </row>
    <row r="350" spans="2:8" s="171" customFormat="1" ht="13.15">
      <c r="B350" s="233"/>
      <c r="H350" s="177"/>
    </row>
    <row r="351" spans="2:8" s="171" customFormat="1" ht="13.15">
      <c r="B351" s="233"/>
      <c r="H351" s="177"/>
    </row>
    <row r="352" spans="2:8" s="171" customFormat="1" ht="13.15">
      <c r="B352" s="233"/>
      <c r="H352" s="177"/>
    </row>
    <row r="353" spans="2:8" s="171" customFormat="1" ht="13.15">
      <c r="B353" s="233"/>
      <c r="H353" s="177"/>
    </row>
    <row r="354" spans="2:8" s="171" customFormat="1" ht="13.15">
      <c r="B354" s="233"/>
      <c r="H354" s="177"/>
    </row>
    <row r="355" spans="2:8" s="171" customFormat="1" ht="13.15">
      <c r="B355" s="233"/>
      <c r="H355" s="177"/>
    </row>
    <row r="356" spans="2:8" s="171" customFormat="1" ht="13.15">
      <c r="B356" s="233"/>
      <c r="H356" s="177"/>
    </row>
    <row r="357" spans="2:8" s="171" customFormat="1" ht="13.15">
      <c r="B357" s="233"/>
      <c r="H357" s="177"/>
    </row>
    <row r="358" spans="2:8" s="171" customFormat="1" ht="13.15">
      <c r="B358" s="233"/>
      <c r="H358" s="177"/>
    </row>
    <row r="359" spans="2:8" s="171" customFormat="1" ht="13.15">
      <c r="B359" s="233"/>
      <c r="H359" s="177"/>
    </row>
    <row r="360" spans="2:8" s="171" customFormat="1" ht="13.15">
      <c r="B360" s="233"/>
      <c r="H360" s="177"/>
    </row>
    <row r="361" spans="2:8" s="171" customFormat="1" ht="13.15">
      <c r="B361" s="233"/>
      <c r="H361" s="177"/>
    </row>
    <row r="362" spans="2:8" s="171" customFormat="1" ht="13.15">
      <c r="B362" s="233"/>
      <c r="H362" s="177"/>
    </row>
    <row r="363" spans="2:8" s="171" customFormat="1" ht="13.15">
      <c r="B363" s="233"/>
      <c r="H363" s="177"/>
    </row>
    <row r="364" spans="2:8" s="171" customFormat="1" ht="13.15">
      <c r="B364" s="233"/>
      <c r="H364" s="177"/>
    </row>
    <row r="365" spans="2:8" s="171" customFormat="1" ht="13.15">
      <c r="B365" s="233"/>
      <c r="H365" s="177"/>
    </row>
    <row r="366" spans="2:8" s="171" customFormat="1" ht="13.15">
      <c r="B366" s="233"/>
      <c r="H366" s="177"/>
    </row>
    <row r="367" spans="2:8" s="171" customFormat="1" ht="13.15">
      <c r="B367" s="233"/>
      <c r="H367" s="177"/>
    </row>
    <row r="368" spans="2:8" s="171" customFormat="1" ht="13.15">
      <c r="B368" s="233"/>
      <c r="H368" s="177"/>
    </row>
    <row r="369" spans="2:8" s="171" customFormat="1" ht="13.15">
      <c r="B369" s="233"/>
      <c r="H369" s="177"/>
    </row>
    <row r="370" spans="2:8" s="171" customFormat="1" ht="13.15">
      <c r="B370" s="233"/>
      <c r="H370" s="177"/>
    </row>
    <row r="371" spans="2:8" s="171" customFormat="1" ht="13.15">
      <c r="B371" s="233"/>
      <c r="H371" s="177"/>
    </row>
    <row r="372" spans="2:8" s="171" customFormat="1" ht="13.15">
      <c r="B372" s="233"/>
      <c r="H372" s="177"/>
    </row>
    <row r="373" spans="2:8" s="171" customFormat="1" ht="13.15">
      <c r="B373" s="233"/>
      <c r="H373" s="177"/>
    </row>
    <row r="374" spans="2:8" s="171" customFormat="1" ht="13.15">
      <c r="B374" s="233"/>
      <c r="H374" s="177"/>
    </row>
    <row r="375" spans="2:8" s="171" customFormat="1" ht="13.15">
      <c r="B375" s="233"/>
      <c r="H375" s="177"/>
    </row>
    <row r="376" spans="2:8" s="171" customFormat="1" ht="13.15">
      <c r="B376" s="233"/>
      <c r="H376" s="177"/>
    </row>
    <row r="377" spans="2:8" s="171" customFormat="1" ht="13.15">
      <c r="B377" s="233"/>
      <c r="H377" s="177"/>
    </row>
    <row r="378" spans="2:8" s="171" customFormat="1" ht="13.15">
      <c r="B378" s="233"/>
      <c r="H378" s="177"/>
    </row>
    <row r="379" spans="2:8" s="171" customFormat="1" ht="13.15">
      <c r="B379" s="233"/>
      <c r="H379" s="177"/>
    </row>
    <row r="380" spans="2:8" s="171" customFormat="1" ht="13.15">
      <c r="B380" s="233"/>
      <c r="H380" s="177"/>
    </row>
    <row r="381" spans="2:8" s="171" customFormat="1" ht="13.15">
      <c r="B381" s="233"/>
      <c r="H381" s="177"/>
    </row>
    <row r="382" spans="2:8" s="171" customFormat="1" ht="13.15">
      <c r="B382" s="233"/>
      <c r="H382" s="177"/>
    </row>
    <row r="383" spans="2:8" s="171" customFormat="1" ht="13.15">
      <c r="B383" s="233"/>
      <c r="H383" s="177"/>
    </row>
    <row r="384" spans="2:8" s="171" customFormat="1" ht="13.15">
      <c r="B384" s="233"/>
      <c r="H384" s="177"/>
    </row>
    <row r="385" spans="2:8" s="171" customFormat="1" ht="13.15">
      <c r="B385" s="233"/>
      <c r="H385" s="177"/>
    </row>
    <row r="386" spans="2:8" s="171" customFormat="1" ht="13.15">
      <c r="B386" s="233"/>
      <c r="H386" s="177"/>
    </row>
    <row r="387" spans="2:8" s="171" customFormat="1" ht="13.15">
      <c r="B387" s="233"/>
      <c r="H387" s="177"/>
    </row>
    <row r="388" spans="2:8" s="171" customFormat="1" ht="13.15">
      <c r="B388" s="233"/>
      <c r="H388" s="177"/>
    </row>
    <row r="389" spans="2:8" s="171" customFormat="1" ht="13.15">
      <c r="B389" s="233"/>
      <c r="H389" s="177"/>
    </row>
    <row r="390" spans="2:8" s="171" customFormat="1" ht="13.15">
      <c r="B390" s="233"/>
      <c r="H390" s="177"/>
    </row>
    <row r="391" spans="2:8" s="171" customFormat="1" ht="13.15">
      <c r="B391" s="233"/>
      <c r="H391" s="177"/>
    </row>
    <row r="392" spans="2:8" s="171" customFormat="1" ht="13.15">
      <c r="B392" s="233"/>
      <c r="H392" s="177"/>
    </row>
    <row r="393" spans="2:8" s="171" customFormat="1" ht="13.15">
      <c r="B393" s="233"/>
      <c r="H393" s="177"/>
    </row>
    <row r="394" spans="2:8" s="171" customFormat="1" ht="13.15">
      <c r="B394" s="233"/>
      <c r="H394" s="177"/>
    </row>
    <row r="395" spans="2:8" s="171" customFormat="1" ht="13.15">
      <c r="B395" s="233"/>
      <c r="H395" s="177"/>
    </row>
    <row r="396" spans="2:8" s="171" customFormat="1" ht="13.15">
      <c r="B396" s="233"/>
      <c r="H396" s="177"/>
    </row>
    <row r="397" spans="2:8" s="171" customFormat="1" ht="13.15">
      <c r="B397" s="233"/>
      <c r="H397" s="177"/>
    </row>
    <row r="398" spans="2:8" s="171" customFormat="1" ht="13.15">
      <c r="B398" s="233"/>
      <c r="H398" s="177"/>
    </row>
    <row r="399" spans="2:8" s="171" customFormat="1" ht="13.15">
      <c r="B399" s="233"/>
      <c r="H399" s="177"/>
    </row>
    <row r="400" spans="2:8" s="171" customFormat="1" ht="13.15">
      <c r="B400" s="233"/>
      <c r="H400" s="177"/>
    </row>
    <row r="401" spans="2:8" s="171" customFormat="1" ht="13.15">
      <c r="B401" s="233"/>
      <c r="H401" s="177"/>
    </row>
    <row r="402" spans="2:8" s="171" customFormat="1" ht="13.15">
      <c r="B402" s="233"/>
      <c r="H402" s="177"/>
    </row>
    <row r="403" spans="2:8" s="171" customFormat="1" ht="13.15">
      <c r="B403" s="233"/>
      <c r="H403" s="177"/>
    </row>
    <row r="404" spans="2:8" s="171" customFormat="1" ht="13.15">
      <c r="B404" s="233"/>
      <c r="H404" s="177"/>
    </row>
    <row r="405" spans="2:8" s="171" customFormat="1" ht="13.15">
      <c r="B405" s="233"/>
      <c r="H405" s="177"/>
    </row>
    <row r="406" spans="2:8" s="171" customFormat="1" ht="13.15">
      <c r="B406" s="233"/>
      <c r="H406" s="177"/>
    </row>
    <row r="407" spans="2:8" s="171" customFormat="1" ht="13.15">
      <c r="B407" s="233"/>
      <c r="H407" s="177"/>
    </row>
    <row r="408" spans="2:8" s="171" customFormat="1" ht="13.15">
      <c r="B408" s="233"/>
      <c r="H408" s="177"/>
    </row>
    <row r="409" spans="2:8" s="171" customFormat="1" ht="13.15">
      <c r="B409" s="233"/>
      <c r="H409" s="177"/>
    </row>
    <row r="410" spans="2:8" s="171" customFormat="1" ht="13.15">
      <c r="B410" s="233"/>
      <c r="H410" s="177"/>
    </row>
    <row r="411" spans="2:8" s="171" customFormat="1" ht="13.15">
      <c r="B411" s="233"/>
      <c r="H411" s="177"/>
    </row>
    <row r="412" spans="2:8" s="171" customFormat="1" ht="13.15">
      <c r="B412" s="233"/>
      <c r="H412" s="177"/>
    </row>
    <row r="413" spans="2:8" s="171" customFormat="1" ht="13.15">
      <c r="B413" s="233"/>
      <c r="H413" s="177"/>
    </row>
    <row r="414" spans="2:8" s="171" customFormat="1" ht="13.15">
      <c r="B414" s="233"/>
      <c r="H414" s="177"/>
    </row>
    <row r="415" spans="2:8" s="171" customFormat="1" ht="13.15">
      <c r="B415" s="233"/>
      <c r="H415" s="177"/>
    </row>
    <row r="416" spans="2:8" s="171" customFormat="1" ht="13.15">
      <c r="B416" s="233"/>
      <c r="H416" s="177"/>
    </row>
    <row r="417" spans="2:8" s="171" customFormat="1" ht="13.15">
      <c r="B417" s="233"/>
      <c r="H417" s="177"/>
    </row>
    <row r="418" spans="2:8" s="171" customFormat="1" ht="13.15">
      <c r="B418" s="233"/>
      <c r="H418" s="177"/>
    </row>
    <row r="419" spans="2:8" s="171" customFormat="1" ht="13.15">
      <c r="B419" s="233"/>
      <c r="H419" s="177"/>
    </row>
    <row r="420" spans="2:8" s="171" customFormat="1" ht="13.15">
      <c r="B420" s="233"/>
      <c r="H420" s="177"/>
    </row>
    <row r="421" spans="2:8" s="171" customFormat="1" ht="13.15">
      <c r="B421" s="233"/>
      <c r="H421" s="177"/>
    </row>
    <row r="422" spans="2:8" s="171" customFormat="1" ht="13.15">
      <c r="B422" s="233"/>
      <c r="H422" s="177"/>
    </row>
    <row r="423" spans="2:8" s="171" customFormat="1" ht="13.15">
      <c r="B423" s="233"/>
      <c r="H423" s="177"/>
    </row>
    <row r="424" spans="2:8" s="171" customFormat="1" ht="13.15">
      <c r="B424" s="233"/>
      <c r="H424" s="177"/>
    </row>
    <row r="425" spans="2:8" s="171" customFormat="1" ht="13.15">
      <c r="B425" s="233"/>
      <c r="H425" s="177"/>
    </row>
    <row r="426" spans="2:8" s="171" customFormat="1" ht="13.15">
      <c r="B426" s="233"/>
      <c r="H426" s="177"/>
    </row>
    <row r="427" spans="2:8" s="171" customFormat="1" ht="13.15">
      <c r="B427" s="233"/>
      <c r="H427" s="177"/>
    </row>
    <row r="428" spans="2:8" s="171" customFormat="1" ht="13.15">
      <c r="B428" s="233"/>
      <c r="H428" s="177"/>
    </row>
    <row r="429" spans="2:8" s="171" customFormat="1" ht="13.15">
      <c r="B429" s="233"/>
      <c r="H429" s="177"/>
    </row>
    <row r="430" spans="2:8" s="171" customFormat="1" ht="13.15">
      <c r="B430" s="233"/>
      <c r="H430" s="177"/>
    </row>
    <row r="431" spans="2:8" s="171" customFormat="1" ht="13.15">
      <c r="B431" s="233"/>
      <c r="H431" s="177"/>
    </row>
    <row r="432" spans="2:8" s="171" customFormat="1" ht="13.15">
      <c r="B432" s="233"/>
      <c r="H432" s="177"/>
    </row>
    <row r="433" spans="2:8" s="171" customFormat="1" ht="13.15">
      <c r="B433" s="233"/>
      <c r="H433" s="177"/>
    </row>
    <row r="434" spans="2:8" s="171" customFormat="1" ht="13.15">
      <c r="B434" s="233"/>
      <c r="H434" s="177"/>
    </row>
    <row r="435" spans="2:8" s="171" customFormat="1" ht="13.15">
      <c r="B435" s="233"/>
      <c r="H435" s="177"/>
    </row>
    <row r="436" spans="2:8" s="171" customFormat="1" ht="13.15">
      <c r="B436" s="233"/>
      <c r="H436" s="177"/>
    </row>
    <row r="437" spans="2:8" s="171" customFormat="1" ht="13.15">
      <c r="B437" s="233"/>
      <c r="H437" s="177"/>
    </row>
    <row r="438" spans="2:8" s="171" customFormat="1" ht="13.15">
      <c r="B438" s="233"/>
      <c r="H438" s="177"/>
    </row>
    <row r="439" spans="2:8" s="171" customFormat="1" ht="13.15">
      <c r="B439" s="233"/>
      <c r="H439" s="177"/>
    </row>
    <row r="440" spans="2:8" s="171" customFormat="1" ht="13.15">
      <c r="B440" s="233"/>
      <c r="H440" s="177"/>
    </row>
    <row r="441" spans="2:8" s="171" customFormat="1" ht="13.15">
      <c r="B441" s="233"/>
      <c r="H441" s="177"/>
    </row>
    <row r="442" spans="2:8" s="171" customFormat="1" ht="13.15">
      <c r="B442" s="233"/>
      <c r="H442" s="177"/>
    </row>
    <row r="443" spans="2:8" s="171" customFormat="1" ht="13.15">
      <c r="B443" s="233"/>
      <c r="H443" s="177"/>
    </row>
    <row r="444" spans="2:8" s="171" customFormat="1" ht="13.15">
      <c r="B444" s="233"/>
      <c r="H444" s="177"/>
    </row>
    <row r="445" spans="2:8" s="171" customFormat="1" ht="13.15">
      <c r="B445" s="233"/>
      <c r="H445" s="177"/>
    </row>
    <row r="446" spans="2:8" s="171" customFormat="1" ht="13.15">
      <c r="B446" s="233"/>
      <c r="H446" s="177"/>
    </row>
    <row r="447" spans="2:8" s="171" customFormat="1" ht="13.15">
      <c r="B447" s="233"/>
      <c r="H447" s="177"/>
    </row>
    <row r="448" spans="2:8" s="171" customFormat="1" ht="13.15">
      <c r="B448" s="233"/>
      <c r="H448" s="177"/>
    </row>
    <row r="449" spans="2:8" s="171" customFormat="1" ht="13.15">
      <c r="B449" s="233"/>
      <c r="H449" s="177"/>
    </row>
    <row r="450" spans="2:8" s="171" customFormat="1" ht="13.15">
      <c r="B450" s="233"/>
      <c r="H450" s="177"/>
    </row>
    <row r="451" spans="2:8" s="171" customFormat="1" ht="13.15">
      <c r="B451" s="233"/>
      <c r="H451" s="177"/>
    </row>
    <row r="452" spans="2:8" s="171" customFormat="1" ht="13.15">
      <c r="B452" s="233"/>
      <c r="H452" s="177"/>
    </row>
    <row r="453" spans="2:8" s="171" customFormat="1" ht="13.15">
      <c r="B453" s="233"/>
      <c r="H453" s="177"/>
    </row>
    <row r="454" spans="2:8" s="171" customFormat="1" ht="13.15">
      <c r="B454" s="233"/>
      <c r="H454" s="177"/>
    </row>
    <row r="455" spans="2:8" s="171" customFormat="1" ht="13.15">
      <c r="B455" s="233"/>
      <c r="H455" s="177"/>
    </row>
    <row r="456" spans="2:8" s="171" customFormat="1" ht="13.15">
      <c r="B456" s="233"/>
      <c r="H456" s="177"/>
    </row>
    <row r="457" spans="2:8" s="171" customFormat="1" ht="13.15">
      <c r="B457" s="233"/>
      <c r="H457" s="177"/>
    </row>
    <row r="458" spans="2:8" s="171" customFormat="1" ht="13.15">
      <c r="B458" s="233"/>
      <c r="H458" s="177"/>
    </row>
    <row r="459" spans="2:8" s="171" customFormat="1" ht="13.15">
      <c r="B459" s="233"/>
      <c r="H459" s="177"/>
    </row>
    <row r="460" spans="2:8" s="171" customFormat="1" ht="13.15">
      <c r="B460" s="233"/>
      <c r="H460" s="177"/>
    </row>
    <row r="461" spans="2:8" s="171" customFormat="1" ht="13.15">
      <c r="B461" s="233"/>
      <c r="H461" s="177"/>
    </row>
    <row r="462" spans="2:8" s="171" customFormat="1" ht="13.15">
      <c r="B462" s="233"/>
      <c r="H462" s="177"/>
    </row>
    <row r="463" spans="2:8" s="171" customFormat="1" ht="13.15">
      <c r="B463" s="233"/>
      <c r="H463" s="177"/>
    </row>
    <row r="464" spans="2:8" s="171" customFormat="1" ht="13.15">
      <c r="B464" s="233"/>
      <c r="H464" s="177"/>
    </row>
    <row r="465" spans="2:8" s="171" customFormat="1" ht="13.15">
      <c r="B465" s="233"/>
      <c r="H465" s="177"/>
    </row>
    <row r="466" spans="2:8" s="171" customFormat="1" ht="13.15">
      <c r="B466" s="233"/>
      <c r="H466" s="177"/>
    </row>
    <row r="467" spans="2:8" s="171" customFormat="1" ht="13.15">
      <c r="B467" s="233"/>
      <c r="H467" s="177"/>
    </row>
    <row r="468" spans="2:8" s="171" customFormat="1" ht="13.15">
      <c r="B468" s="233"/>
      <c r="H468" s="177"/>
    </row>
    <row r="469" spans="2:8" s="171" customFormat="1" ht="13.15">
      <c r="B469" s="233"/>
      <c r="H469" s="177"/>
    </row>
    <row r="470" spans="2:8" s="171" customFormat="1" ht="13.15">
      <c r="B470" s="233"/>
      <c r="H470" s="177"/>
    </row>
    <row r="471" spans="2:8" s="171" customFormat="1" ht="13.15">
      <c r="B471" s="233"/>
      <c r="H471" s="177"/>
    </row>
    <row r="472" spans="2:8" s="171" customFormat="1" ht="13.15">
      <c r="B472" s="233"/>
      <c r="H472" s="177"/>
    </row>
    <row r="473" spans="2:8" s="171" customFormat="1" ht="13.15">
      <c r="B473" s="233"/>
      <c r="H473" s="177"/>
    </row>
    <row r="474" spans="2:8" s="171" customFormat="1" ht="13.15">
      <c r="B474" s="233"/>
      <c r="H474" s="177"/>
    </row>
    <row r="475" spans="2:8" s="171" customFormat="1" ht="13.15">
      <c r="B475" s="233"/>
      <c r="H475" s="177"/>
    </row>
    <row r="476" spans="2:8" s="171" customFormat="1" ht="13.15">
      <c r="B476" s="233"/>
      <c r="H476" s="177"/>
    </row>
    <row r="477" spans="2:8" s="171" customFormat="1" ht="13.15">
      <c r="B477" s="233"/>
      <c r="H477" s="177"/>
    </row>
    <row r="478" spans="2:8" s="171" customFormat="1" ht="13.15">
      <c r="B478" s="233"/>
      <c r="H478" s="177"/>
    </row>
    <row r="479" spans="2:8" s="171" customFormat="1" ht="13.15">
      <c r="B479" s="233"/>
      <c r="H479" s="177"/>
    </row>
    <row r="480" spans="2:8" s="171" customFormat="1" ht="13.15">
      <c r="B480" s="233"/>
      <c r="H480" s="177"/>
    </row>
    <row r="481" spans="2:8" s="171" customFormat="1" ht="13.15">
      <c r="B481" s="233"/>
      <c r="H481" s="177"/>
    </row>
    <row r="482" spans="2:8" s="171" customFormat="1" ht="13.15">
      <c r="B482" s="233"/>
      <c r="H482" s="177"/>
    </row>
    <row r="483" spans="2:8" s="171" customFormat="1" ht="13.15">
      <c r="B483" s="233"/>
      <c r="H483" s="177"/>
    </row>
    <row r="484" spans="2:8" s="171" customFormat="1" ht="13.15">
      <c r="B484" s="233"/>
      <c r="H484" s="177"/>
    </row>
    <row r="485" spans="2:8" s="171" customFormat="1" ht="13.15">
      <c r="B485" s="233"/>
      <c r="H485" s="177"/>
    </row>
    <row r="486" spans="2:8" s="171" customFormat="1" ht="13.15">
      <c r="B486" s="233"/>
      <c r="H486" s="177"/>
    </row>
    <row r="487" spans="2:8" s="171" customFormat="1" ht="13.15">
      <c r="B487" s="233"/>
      <c r="H487" s="177"/>
    </row>
    <row r="488" spans="2:8" s="171" customFormat="1" ht="13.15">
      <c r="B488" s="233"/>
      <c r="H488" s="177"/>
    </row>
    <row r="489" spans="2:8" s="171" customFormat="1" ht="13.15">
      <c r="B489" s="233"/>
      <c r="H489" s="177"/>
    </row>
    <row r="490" spans="2:8" s="171" customFormat="1" ht="13.15">
      <c r="B490" s="233"/>
      <c r="H490" s="177"/>
    </row>
    <row r="491" spans="2:8" s="171" customFormat="1" ht="13.15">
      <c r="B491" s="233"/>
      <c r="H491" s="177"/>
    </row>
    <row r="492" spans="2:8" s="171" customFormat="1" ht="13.15">
      <c r="B492" s="233"/>
      <c r="H492" s="177"/>
    </row>
    <row r="493" spans="2:8" s="171" customFormat="1" ht="13.15">
      <c r="B493" s="233"/>
      <c r="H493" s="177"/>
    </row>
    <row r="494" spans="2:8" s="171" customFormat="1" ht="13.15">
      <c r="B494" s="233"/>
      <c r="H494" s="177"/>
    </row>
    <row r="495" spans="2:8" s="171" customFormat="1" ht="13.15">
      <c r="B495" s="233"/>
      <c r="H495" s="177"/>
    </row>
    <row r="496" spans="2:8" s="171" customFormat="1" ht="13.15">
      <c r="B496" s="233"/>
      <c r="H496" s="177"/>
    </row>
    <row r="497" spans="2:8" s="171" customFormat="1" ht="13.15">
      <c r="B497" s="233"/>
      <c r="H497" s="177"/>
    </row>
    <row r="498" spans="2:8" s="171" customFormat="1" ht="13.15">
      <c r="B498" s="233"/>
      <c r="H498" s="177"/>
    </row>
    <row r="499" spans="2:8" s="171" customFormat="1" ht="13.15">
      <c r="B499" s="233"/>
      <c r="H499" s="177"/>
    </row>
    <row r="500" spans="2:8" s="171" customFormat="1" ht="13.15">
      <c r="B500" s="233"/>
      <c r="H500" s="177"/>
    </row>
    <row r="501" spans="2:8" s="171" customFormat="1" ht="13.15">
      <c r="B501" s="233"/>
      <c r="H501" s="177"/>
    </row>
    <row r="502" spans="2:8" s="171" customFormat="1" ht="13.15">
      <c r="B502" s="233"/>
      <c r="H502" s="177"/>
    </row>
    <row r="503" spans="2:8" s="171" customFormat="1" ht="13.15">
      <c r="B503" s="233"/>
      <c r="H503" s="177"/>
    </row>
    <row r="504" spans="2:8" s="171" customFormat="1" ht="13.15">
      <c r="B504" s="233"/>
      <c r="H504" s="177"/>
    </row>
    <row r="505" spans="2:8" s="171" customFormat="1" ht="13.15">
      <c r="B505" s="233"/>
      <c r="H505" s="177"/>
    </row>
    <row r="506" spans="2:8" s="171" customFormat="1" ht="13.15">
      <c r="B506" s="233"/>
      <c r="H506" s="177"/>
    </row>
    <row r="507" spans="2:8" s="171" customFormat="1" ht="13.15">
      <c r="B507" s="233"/>
      <c r="H507" s="177"/>
    </row>
    <row r="508" spans="2:8" s="171" customFormat="1" ht="13.15">
      <c r="B508" s="233"/>
      <c r="H508" s="177"/>
    </row>
    <row r="509" spans="2:8" s="171" customFormat="1" ht="13.15">
      <c r="B509" s="233"/>
      <c r="H509" s="177"/>
    </row>
    <row r="510" spans="2:8" s="171" customFormat="1" ht="13.15">
      <c r="B510" s="233"/>
      <c r="H510" s="177"/>
    </row>
    <row r="511" spans="2:8" s="171" customFormat="1" ht="13.15">
      <c r="B511" s="233"/>
      <c r="H511" s="177"/>
    </row>
    <row r="512" spans="2:8" s="171" customFormat="1" ht="13.15">
      <c r="B512" s="233"/>
      <c r="H512" s="177"/>
    </row>
    <row r="513" spans="2:8" s="171" customFormat="1" ht="13.15">
      <c r="B513" s="233"/>
      <c r="H513" s="177"/>
    </row>
    <row r="514" spans="2:8" s="171" customFormat="1" ht="13.15">
      <c r="B514" s="233"/>
      <c r="H514" s="177"/>
    </row>
    <row r="515" spans="2:8" s="171" customFormat="1" ht="13.15">
      <c r="B515" s="233"/>
      <c r="H515" s="177"/>
    </row>
    <row r="516" spans="2:8" s="171" customFormat="1" ht="13.15">
      <c r="B516" s="233"/>
      <c r="H516" s="177"/>
    </row>
    <row r="517" spans="2:8" s="171" customFormat="1" ht="13.15">
      <c r="B517" s="233"/>
      <c r="H517" s="177"/>
    </row>
    <row r="518" spans="2:8" s="171" customFormat="1" ht="13.15">
      <c r="B518" s="233"/>
      <c r="H518" s="177"/>
    </row>
    <row r="519" spans="2:8" s="171" customFormat="1" ht="13.15">
      <c r="B519" s="233"/>
      <c r="H519" s="177"/>
    </row>
    <row r="520" spans="2:8" s="171" customFormat="1" ht="13.15">
      <c r="B520" s="233"/>
      <c r="H520" s="177"/>
    </row>
    <row r="521" spans="2:8" s="171" customFormat="1" ht="13.15">
      <c r="B521" s="233"/>
      <c r="H521" s="177"/>
    </row>
    <row r="522" spans="2:8" s="171" customFormat="1" ht="13.15">
      <c r="B522" s="233"/>
      <c r="H522" s="177"/>
    </row>
    <row r="523" spans="2:8" s="171" customFormat="1" ht="13.15">
      <c r="B523" s="233"/>
      <c r="H523" s="177"/>
    </row>
    <row r="524" spans="2:8" s="171" customFormat="1" ht="13.15">
      <c r="B524" s="233"/>
      <c r="H524" s="177"/>
    </row>
    <row r="525" spans="2:8" s="171" customFormat="1" ht="13.15">
      <c r="B525" s="233"/>
      <c r="H525" s="177"/>
    </row>
    <row r="526" spans="2:8" s="171" customFormat="1" ht="13.15">
      <c r="B526" s="233"/>
      <c r="H526" s="177"/>
    </row>
    <row r="527" spans="2:8" s="171" customFormat="1" ht="13.15">
      <c r="B527" s="233"/>
      <c r="H527" s="177"/>
    </row>
    <row r="528" spans="2:8" s="171" customFormat="1" ht="13.15">
      <c r="B528" s="233"/>
      <c r="H528" s="177"/>
    </row>
    <row r="529" spans="2:8" s="171" customFormat="1" ht="13.15">
      <c r="B529" s="233"/>
      <c r="H529" s="177"/>
    </row>
    <row r="530" spans="2:8" s="171" customFormat="1" ht="13.15">
      <c r="B530" s="233"/>
      <c r="H530" s="177"/>
    </row>
    <row r="531" spans="2:8" s="171" customFormat="1" ht="13.15">
      <c r="B531" s="233"/>
      <c r="H531" s="177"/>
    </row>
    <row r="532" spans="2:8" s="171" customFormat="1" ht="13.15">
      <c r="B532" s="233"/>
      <c r="H532" s="177"/>
    </row>
    <row r="533" spans="2:8" s="171" customFormat="1" ht="13.15">
      <c r="B533" s="233"/>
      <c r="H533" s="177"/>
    </row>
    <row r="534" spans="2:8" s="171" customFormat="1" ht="13.15">
      <c r="B534" s="233"/>
      <c r="H534" s="177"/>
    </row>
    <row r="535" spans="2:8" s="171" customFormat="1" ht="13.15">
      <c r="B535" s="233"/>
      <c r="H535" s="177"/>
    </row>
    <row r="536" spans="2:8" s="171" customFormat="1" ht="13.15">
      <c r="B536" s="233"/>
      <c r="H536" s="177"/>
    </row>
    <row r="537" spans="2:8" s="171" customFormat="1" ht="13.15">
      <c r="B537" s="233"/>
      <c r="H537" s="177"/>
    </row>
    <row r="538" spans="2:8" s="171" customFormat="1" ht="13.15">
      <c r="B538" s="233"/>
      <c r="H538" s="177"/>
    </row>
    <row r="539" spans="2:8" s="171" customFormat="1" ht="13.15">
      <c r="B539" s="233"/>
      <c r="H539" s="177"/>
    </row>
    <row r="540" spans="2:8" s="171" customFormat="1" ht="13.15">
      <c r="B540" s="233"/>
      <c r="H540" s="177"/>
    </row>
    <row r="541" spans="2:8" s="171" customFormat="1" ht="13.15">
      <c r="B541" s="233"/>
      <c r="H541" s="177"/>
    </row>
    <row r="542" spans="2:8" s="171" customFormat="1" ht="13.15">
      <c r="B542" s="233"/>
      <c r="H542" s="177"/>
    </row>
    <row r="543" spans="2:8" s="171" customFormat="1" ht="13.15">
      <c r="B543" s="233"/>
      <c r="H543" s="177"/>
    </row>
    <row r="544" spans="2:8" s="171" customFormat="1" ht="13.15">
      <c r="B544" s="233"/>
      <c r="H544" s="177"/>
    </row>
    <row r="545" spans="2:8" s="171" customFormat="1" ht="13.15">
      <c r="B545" s="233"/>
      <c r="H545" s="177"/>
    </row>
    <row r="546" spans="2:8" s="171" customFormat="1" ht="13.15">
      <c r="B546" s="233"/>
      <c r="H546" s="177"/>
    </row>
    <row r="547" spans="2:8" s="171" customFormat="1" ht="13.15">
      <c r="B547" s="233"/>
      <c r="H547" s="177"/>
    </row>
    <row r="548" spans="2:8" s="171" customFormat="1" ht="13.15">
      <c r="B548" s="233"/>
      <c r="H548" s="177"/>
    </row>
    <row r="549" spans="2:8" s="171" customFormat="1" ht="13.15">
      <c r="B549" s="233"/>
      <c r="H549" s="177"/>
    </row>
    <row r="550" spans="2:8" s="171" customFormat="1" ht="13.15">
      <c r="B550" s="233"/>
      <c r="H550" s="177"/>
    </row>
    <row r="551" spans="2:8" s="171" customFormat="1" ht="13.15">
      <c r="B551" s="233"/>
      <c r="H551" s="177"/>
    </row>
    <row r="552" spans="2:8" s="171" customFormat="1" ht="13.15">
      <c r="B552" s="233"/>
      <c r="H552" s="177"/>
    </row>
    <row r="553" spans="2:8" s="171" customFormat="1" ht="13.15">
      <c r="B553" s="233"/>
      <c r="H553" s="177"/>
    </row>
    <row r="554" spans="2:8" s="171" customFormat="1" ht="13.15">
      <c r="B554" s="233"/>
      <c r="H554" s="177"/>
    </row>
    <row r="555" spans="2:8" s="171" customFormat="1" ht="13.15">
      <c r="B555" s="233"/>
      <c r="H555" s="177"/>
    </row>
    <row r="556" spans="2:8" s="171" customFormat="1" ht="13.15">
      <c r="B556" s="233"/>
      <c r="H556" s="177"/>
    </row>
    <row r="557" spans="2:8" s="171" customFormat="1" ht="13.15">
      <c r="B557" s="233"/>
      <c r="H557" s="177"/>
    </row>
    <row r="558" spans="2:8" s="171" customFormat="1" ht="13.15">
      <c r="B558" s="233"/>
      <c r="H558" s="177"/>
    </row>
    <row r="559" spans="2:8" s="171" customFormat="1" ht="13.15">
      <c r="B559" s="233"/>
      <c r="H559" s="177"/>
    </row>
    <row r="560" spans="2:8" s="171" customFormat="1" ht="13.15">
      <c r="B560" s="233"/>
      <c r="H560" s="177"/>
    </row>
    <row r="561" spans="2:8" s="171" customFormat="1" ht="13.15">
      <c r="B561" s="233"/>
      <c r="H561" s="177"/>
    </row>
    <row r="562" spans="2:8" s="171" customFormat="1" ht="13.15">
      <c r="B562" s="233"/>
      <c r="H562" s="177"/>
    </row>
    <row r="563" spans="2:8" s="171" customFormat="1" ht="13.15">
      <c r="B563" s="233"/>
      <c r="H563" s="177"/>
    </row>
    <row r="564" spans="2:8" s="171" customFormat="1" ht="13.15">
      <c r="B564" s="233"/>
      <c r="H564" s="177"/>
    </row>
    <row r="565" spans="2:8" s="171" customFormat="1" ht="13.15">
      <c r="B565" s="233"/>
      <c r="H565" s="177"/>
    </row>
    <row r="566" spans="2:8" s="171" customFormat="1" ht="13.15">
      <c r="B566" s="233"/>
      <c r="H566" s="177"/>
    </row>
    <row r="567" spans="2:8" s="171" customFormat="1" ht="13.15">
      <c r="B567" s="233"/>
      <c r="H567" s="177"/>
    </row>
    <row r="568" spans="2:8" s="171" customFormat="1" ht="13.15">
      <c r="B568" s="233"/>
      <c r="H568" s="177"/>
    </row>
    <row r="569" spans="2:8" s="171" customFormat="1" ht="13.15">
      <c r="B569" s="233"/>
      <c r="H569" s="177"/>
    </row>
    <row r="570" spans="2:8" s="171" customFormat="1" ht="13.15">
      <c r="B570" s="233"/>
      <c r="H570" s="177"/>
    </row>
  </sheetData>
  <mergeCells count="105">
    <mergeCell ref="B81:C81"/>
    <mergeCell ref="A85:C85"/>
    <mergeCell ref="B42:C42"/>
    <mergeCell ref="B36:C36"/>
    <mergeCell ref="B60:C60"/>
    <mergeCell ref="B71:C71"/>
    <mergeCell ref="B78:C78"/>
    <mergeCell ref="B64:C64"/>
    <mergeCell ref="B57:C57"/>
    <mergeCell ref="B49:C49"/>
    <mergeCell ref="B51:C51"/>
    <mergeCell ref="B52:C52"/>
    <mergeCell ref="B59:C59"/>
    <mergeCell ref="B66:C66"/>
    <mergeCell ref="B67:C67"/>
    <mergeCell ref="A83:C83"/>
    <mergeCell ref="B33:C33"/>
    <mergeCell ref="B34:C34"/>
    <mergeCell ref="B35:C35"/>
    <mergeCell ref="B41:C41"/>
    <mergeCell ref="B80:C80"/>
    <mergeCell ref="A38:C38"/>
    <mergeCell ref="A44:C44"/>
    <mergeCell ref="A47:C47"/>
    <mergeCell ref="A54:C54"/>
    <mergeCell ref="A62:C62"/>
    <mergeCell ref="A69:C69"/>
    <mergeCell ref="A76:C76"/>
    <mergeCell ref="B73:C73"/>
    <mergeCell ref="B74:C74"/>
    <mergeCell ref="B22:C22"/>
    <mergeCell ref="B23:C23"/>
    <mergeCell ref="B31:C31"/>
    <mergeCell ref="B28:C28"/>
    <mergeCell ref="B32:C32"/>
    <mergeCell ref="A25:C25"/>
    <mergeCell ref="B20:C20"/>
    <mergeCell ref="D42:E42"/>
    <mergeCell ref="D41:E41"/>
    <mergeCell ref="D40:E40"/>
    <mergeCell ref="D39:E39"/>
    <mergeCell ref="D32:E32"/>
    <mergeCell ref="D25:E25"/>
    <mergeCell ref="D28:E28"/>
    <mergeCell ref="D29:E29"/>
    <mergeCell ref="D30:E30"/>
    <mergeCell ref="D31:E31"/>
    <mergeCell ref="D33:E33"/>
    <mergeCell ref="D34:E34"/>
    <mergeCell ref="D35:E35"/>
    <mergeCell ref="D36:E36"/>
    <mergeCell ref="B21:C21"/>
    <mergeCell ref="D37:E37"/>
    <mergeCell ref="D38:E38"/>
    <mergeCell ref="A16:C17"/>
    <mergeCell ref="I16:I17"/>
    <mergeCell ref="D4:G4"/>
    <mergeCell ref="D5:G5"/>
    <mergeCell ref="D6:G6"/>
    <mergeCell ref="D7:G7"/>
    <mergeCell ref="D8:G8"/>
    <mergeCell ref="D9:G9"/>
    <mergeCell ref="D10:G10"/>
    <mergeCell ref="D73:E73"/>
    <mergeCell ref="D74:E74"/>
    <mergeCell ref="D48:E48"/>
    <mergeCell ref="D43:E43"/>
    <mergeCell ref="D44:E44"/>
    <mergeCell ref="D45:E45"/>
    <mergeCell ref="D46:E46"/>
    <mergeCell ref="D47:E47"/>
    <mergeCell ref="D58:E58"/>
    <mergeCell ref="D49:E49"/>
    <mergeCell ref="D50:E50"/>
    <mergeCell ref="D51:E51"/>
    <mergeCell ref="D52:E52"/>
    <mergeCell ref="D53:E53"/>
    <mergeCell ref="D54:E54"/>
    <mergeCell ref="D55:E55"/>
    <mergeCell ref="D56:E56"/>
    <mergeCell ref="D57:E57"/>
    <mergeCell ref="J51:M51"/>
    <mergeCell ref="D82:E82"/>
    <mergeCell ref="D83:E83"/>
    <mergeCell ref="D77:E77"/>
    <mergeCell ref="D78:E78"/>
    <mergeCell ref="D79:E79"/>
    <mergeCell ref="D80:E80"/>
    <mergeCell ref="D81:E81"/>
    <mergeCell ref="D64:E64"/>
    <mergeCell ref="D65:E65"/>
    <mergeCell ref="D66:E66"/>
    <mergeCell ref="D67:E67"/>
    <mergeCell ref="D76:E76"/>
    <mergeCell ref="D68:E68"/>
    <mergeCell ref="D69:E69"/>
    <mergeCell ref="D70:E70"/>
    <mergeCell ref="D75:E75"/>
    <mergeCell ref="D59:E59"/>
    <mergeCell ref="D60:E60"/>
    <mergeCell ref="D61:E61"/>
    <mergeCell ref="D62:E62"/>
    <mergeCell ref="D63:E63"/>
    <mergeCell ref="D71:E71"/>
    <mergeCell ref="D72:E72"/>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B385D-50CF-47EE-9B54-401B88687441}">
  <sheetPr>
    <tabColor theme="3"/>
    <pageSetUpPr autoPageBreaks="0" fitToPage="1"/>
  </sheetPr>
  <dimension ref="A1:AX590"/>
  <sheetViews>
    <sheetView showZeros="0" topLeftCell="A14" zoomScale="70" zoomScaleNormal="70" zoomScalePageLayoutView="120" workbookViewId="0">
      <selection activeCell="D10" sqref="D10:G10"/>
    </sheetView>
  </sheetViews>
  <sheetFormatPr defaultColWidth="8.44140625" defaultRowHeight="12.75" customHeight="1"/>
  <cols>
    <col min="1" max="1" width="5.5546875" style="170" customWidth="1"/>
    <col min="2" max="2" width="8.6640625" style="170" customWidth="1"/>
    <col min="3" max="3" width="45.33203125" style="170" customWidth="1"/>
    <col min="4" max="4" width="14.44140625" style="170" customWidth="1"/>
    <col min="5" max="5" width="9.6640625" style="170" customWidth="1"/>
    <col min="6" max="6" width="12.44140625" style="170" customWidth="1"/>
    <col min="7" max="7" width="14.33203125" style="170" customWidth="1"/>
    <col min="8" max="8" width="19.44140625" style="176" customWidth="1"/>
    <col min="9" max="9" width="72.88671875" style="170" customWidth="1"/>
    <col min="10" max="50" width="8.44140625" style="171"/>
    <col min="51" max="16384" width="8.44140625" style="170"/>
  </cols>
  <sheetData>
    <row r="1" spans="1:50" s="171" customFormat="1" ht="13.15">
      <c r="H1" s="177"/>
    </row>
    <row r="2" spans="1:50" s="171" customFormat="1" ht="13.15">
      <c r="H2" s="177"/>
    </row>
    <row r="3" spans="1:50" s="171" customFormat="1" ht="13.15">
      <c r="H3" s="177"/>
    </row>
    <row r="4" spans="1:50" s="171" customFormat="1" ht="24" customHeight="1">
      <c r="C4" s="342" t="s">
        <v>64</v>
      </c>
      <c r="D4" s="505"/>
      <c r="E4" s="506"/>
      <c r="F4" s="506"/>
      <c r="G4" s="506"/>
      <c r="H4" s="178"/>
    </row>
    <row r="5" spans="1:50" s="171" customFormat="1" ht="24" customHeight="1">
      <c r="C5" s="342" t="s">
        <v>65</v>
      </c>
      <c r="D5" s="505"/>
      <c r="E5" s="506"/>
      <c r="F5" s="506"/>
      <c r="G5" s="506"/>
      <c r="H5" s="178"/>
    </row>
    <row r="6" spans="1:50" s="171" customFormat="1" ht="24" customHeight="1">
      <c r="C6" s="342" t="s">
        <v>66</v>
      </c>
      <c r="D6" s="505"/>
      <c r="E6" s="506"/>
      <c r="F6" s="506"/>
      <c r="G6" s="506"/>
      <c r="H6" s="178"/>
    </row>
    <row r="7" spans="1:50" s="171" customFormat="1" ht="24" customHeight="1">
      <c r="C7" s="342" t="s">
        <v>67</v>
      </c>
      <c r="D7" s="505"/>
      <c r="E7" s="506"/>
      <c r="F7" s="506"/>
      <c r="G7" s="506"/>
      <c r="H7" s="178"/>
    </row>
    <row r="8" spans="1:50" s="171" customFormat="1" ht="24" customHeight="1">
      <c r="C8" s="342" t="s">
        <v>68</v>
      </c>
      <c r="D8" s="505"/>
      <c r="E8" s="506"/>
      <c r="F8" s="506"/>
      <c r="G8" s="506"/>
      <c r="H8" s="178"/>
    </row>
    <row r="9" spans="1:50" s="171" customFormat="1" ht="24" customHeight="1">
      <c r="C9" s="342" t="s">
        <v>69</v>
      </c>
      <c r="D9" s="505"/>
      <c r="E9" s="506"/>
      <c r="F9" s="506"/>
      <c r="G9" s="506"/>
      <c r="H9" s="178"/>
    </row>
    <row r="10" spans="1:50" s="171" customFormat="1" ht="33.6" customHeight="1">
      <c r="C10" s="344" t="s">
        <v>70</v>
      </c>
      <c r="D10" s="505"/>
      <c r="E10" s="506"/>
      <c r="F10" s="506"/>
      <c r="G10" s="506"/>
      <c r="H10" s="178"/>
    </row>
    <row r="11" spans="1:50" s="171" customFormat="1" ht="13.15">
      <c r="H11" s="177"/>
    </row>
    <row r="12" spans="1:50" s="171" customFormat="1" ht="13.15">
      <c r="H12" s="177"/>
    </row>
    <row r="13" spans="1:50" s="171" customFormat="1" ht="13.9">
      <c r="C13" s="302"/>
      <c r="H13" s="177"/>
    </row>
    <row r="14" spans="1:50" s="172" customFormat="1" ht="13.15">
      <c r="H14" s="179"/>
    </row>
    <row r="15" spans="1:50" s="173" customFormat="1" ht="36.75" customHeight="1">
      <c r="A15" s="180" t="s">
        <v>0</v>
      </c>
      <c r="B15" s="181"/>
      <c r="C15" s="181"/>
      <c r="D15" s="181"/>
      <c r="E15" s="181"/>
      <c r="F15" s="181"/>
      <c r="G15" s="181"/>
      <c r="H15" s="327"/>
      <c r="I15" s="181"/>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2"/>
    </row>
    <row r="16" spans="1:50" s="174" customFormat="1" ht="12.75" customHeight="1">
      <c r="A16" s="499" t="s">
        <v>71</v>
      </c>
      <c r="B16" s="500"/>
      <c r="C16" s="500"/>
      <c r="D16" s="183"/>
      <c r="E16" s="184"/>
      <c r="F16" s="184"/>
      <c r="G16" s="184"/>
      <c r="H16" s="339"/>
      <c r="I16" s="503" t="s">
        <v>72</v>
      </c>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row>
    <row r="17" spans="1:50" s="175" customFormat="1" ht="79.150000000000006" customHeight="1">
      <c r="A17" s="501"/>
      <c r="B17" s="502"/>
      <c r="C17" s="502"/>
      <c r="D17" s="185" t="s">
        <v>1</v>
      </c>
      <c r="E17" s="186" t="s">
        <v>2</v>
      </c>
      <c r="F17" s="186" t="s">
        <v>73</v>
      </c>
      <c r="G17" s="186" t="s">
        <v>4</v>
      </c>
      <c r="H17" s="338" t="s">
        <v>74</v>
      </c>
      <c r="I17" s="504"/>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187"/>
      <c r="AN17" s="187"/>
      <c r="AO17" s="187"/>
      <c r="AP17" s="187"/>
      <c r="AQ17" s="187"/>
      <c r="AR17" s="187"/>
      <c r="AS17" s="187"/>
      <c r="AT17" s="187"/>
      <c r="AU17" s="187"/>
      <c r="AV17" s="187"/>
      <c r="AW17" s="187"/>
      <c r="AX17" s="187"/>
    </row>
    <row r="18" spans="1:50" s="174" customFormat="1" ht="13.15">
      <c r="A18" s="188"/>
      <c r="B18" s="189"/>
      <c r="C18" s="189"/>
      <c r="D18" s="190"/>
      <c r="H18" s="293"/>
      <c r="I18" s="191"/>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c r="AX18" s="172"/>
    </row>
    <row r="19" spans="1:50" s="174" customFormat="1" ht="13.15">
      <c r="A19" s="192"/>
      <c r="D19" s="190"/>
      <c r="H19" s="293"/>
      <c r="I19" s="193"/>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row>
    <row r="20" spans="1:50" s="313" customFormat="1" ht="27" customHeight="1">
      <c r="A20" s="361">
        <v>1</v>
      </c>
      <c r="B20" s="362" t="s">
        <v>6</v>
      </c>
      <c r="C20" s="362"/>
      <c r="D20" s="364"/>
      <c r="E20" s="362"/>
      <c r="F20" s="362"/>
      <c r="G20" s="362"/>
      <c r="H20" s="365"/>
      <c r="I20" s="366" t="s">
        <v>6</v>
      </c>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312"/>
      <c r="AL20" s="312"/>
      <c r="AM20" s="312"/>
      <c r="AN20" s="312"/>
      <c r="AO20" s="312"/>
      <c r="AP20" s="312"/>
      <c r="AQ20" s="312"/>
      <c r="AR20" s="312"/>
      <c r="AS20" s="312"/>
      <c r="AT20" s="312"/>
      <c r="AU20" s="312"/>
      <c r="AV20" s="312"/>
      <c r="AW20" s="312"/>
      <c r="AX20" s="312"/>
    </row>
    <row r="21" spans="1:50" s="174" customFormat="1" ht="15.6" customHeight="1">
      <c r="A21" s="192"/>
      <c r="B21" s="543" t="s">
        <v>139</v>
      </c>
      <c r="C21" s="544"/>
      <c r="D21" s="192"/>
      <c r="E21" s="199"/>
      <c r="F21" s="169"/>
      <c r="H21" s="293">
        <f>G21*E21*D21*F21</f>
        <v>0</v>
      </c>
      <c r="I21" s="200"/>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c r="AX21" s="172"/>
    </row>
    <row r="22" spans="1:50" s="174" customFormat="1" ht="15.6" customHeight="1">
      <c r="A22" s="192"/>
      <c r="B22" s="543" t="s">
        <v>140</v>
      </c>
      <c r="C22" s="544"/>
      <c r="D22" s="192"/>
      <c r="E22" s="199"/>
      <c r="F22" s="169"/>
      <c r="H22" s="293">
        <f>D22*E22*F22*G22</f>
        <v>0</v>
      </c>
      <c r="I22" s="200"/>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row>
    <row r="23" spans="1:50" s="174" customFormat="1" ht="15.6" customHeight="1">
      <c r="A23" s="192"/>
      <c r="B23" s="543" t="s">
        <v>141</v>
      </c>
      <c r="C23" s="544"/>
      <c r="D23" s="192"/>
      <c r="E23" s="199"/>
      <c r="F23" s="169"/>
      <c r="H23" s="293">
        <f>D23*E23*F23*G23</f>
        <v>0</v>
      </c>
      <c r="I23" s="200"/>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row>
    <row r="24" spans="1:50" s="174" customFormat="1" ht="15.6" customHeight="1">
      <c r="A24" s="192"/>
      <c r="B24" s="543" t="s">
        <v>142</v>
      </c>
      <c r="C24" s="544"/>
      <c r="D24" s="192"/>
      <c r="E24" s="199"/>
      <c r="F24" s="169"/>
      <c r="H24" s="293">
        <f>D24*E24*F24*G24</f>
        <v>0</v>
      </c>
      <c r="I24" s="200"/>
      <c r="J24" s="172"/>
      <c r="K24" s="172"/>
      <c r="L24" s="172"/>
      <c r="M24" s="172"/>
      <c r="N24" s="172"/>
      <c r="O24" s="172"/>
      <c r="P24" s="172"/>
      <c r="Q24" s="172"/>
      <c r="R24" s="172"/>
      <c r="S24" s="172"/>
      <c r="T24" s="172"/>
      <c r="U24" s="172"/>
      <c r="V24" s="172"/>
      <c r="W24" s="172"/>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c r="AX24" s="172"/>
    </row>
    <row r="25" spans="1:50" s="174" customFormat="1" ht="13.15">
      <c r="A25" s="192"/>
      <c r="B25" s="198"/>
      <c r="D25" s="192"/>
      <c r="E25" s="199"/>
      <c r="F25" s="169"/>
      <c r="H25" s="295"/>
      <c r="I25" s="200"/>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row>
    <row r="26" spans="1:50" s="174" customFormat="1" ht="13.15">
      <c r="A26" s="192"/>
      <c r="B26" s="198"/>
      <c r="D26" s="192"/>
      <c r="E26" s="199"/>
      <c r="F26" s="169"/>
      <c r="H26" s="293"/>
      <c r="I26" s="200"/>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row>
    <row r="27" spans="1:50" s="174" customFormat="1" ht="13.15">
      <c r="A27" s="201"/>
      <c r="B27" s="202"/>
      <c r="D27" s="190"/>
      <c r="E27" s="199"/>
      <c r="F27" s="169"/>
      <c r="H27" s="293"/>
      <c r="I27" s="200"/>
      <c r="J27" s="172"/>
      <c r="K27" s="172"/>
      <c r="L27" s="172"/>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row>
    <row r="28" spans="1:50" s="174" customFormat="1" ht="13.15">
      <c r="A28" s="203"/>
      <c r="B28" s="204" t="s">
        <v>11</v>
      </c>
      <c r="C28" s="205"/>
      <c r="D28" s="475"/>
      <c r="E28" s="476"/>
      <c r="F28" s="205"/>
      <c r="G28" s="205"/>
      <c r="H28" s="296">
        <f>SUM(H21:H27)</f>
        <v>0</v>
      </c>
      <c r="I28" s="207"/>
      <c r="J28" s="172"/>
      <c r="K28" s="172"/>
      <c r="L28" s="172"/>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row>
    <row r="29" spans="1:50" s="174" customFormat="1" ht="13.15">
      <c r="A29" s="201"/>
      <c r="B29" s="202"/>
      <c r="D29" s="208"/>
      <c r="E29" s="189"/>
      <c r="H29" s="293"/>
      <c r="I29" s="193"/>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row>
    <row r="30" spans="1:50" s="174" customFormat="1" ht="13.15">
      <c r="A30" s="192"/>
      <c r="B30" s="198"/>
      <c r="C30" s="198"/>
      <c r="D30" s="209"/>
      <c r="E30" s="198"/>
      <c r="H30" s="293"/>
      <c r="I30" s="200"/>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2"/>
      <c r="AX30" s="172"/>
    </row>
    <row r="31" spans="1:50" s="360" customFormat="1" ht="33.6" customHeight="1">
      <c r="A31" s="354">
        <v>2</v>
      </c>
      <c r="B31" s="355" t="s">
        <v>12</v>
      </c>
      <c r="C31" s="355"/>
      <c r="D31" s="541" t="s">
        <v>13</v>
      </c>
      <c r="E31" s="542"/>
      <c r="F31" s="356" t="s">
        <v>14</v>
      </c>
      <c r="G31" s="357" t="s">
        <v>15</v>
      </c>
      <c r="H31" s="297" t="s">
        <v>5</v>
      </c>
      <c r="I31" s="358" t="s">
        <v>12</v>
      </c>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c r="AG31" s="359"/>
      <c r="AH31" s="359"/>
      <c r="AI31" s="359"/>
      <c r="AJ31" s="359"/>
      <c r="AK31" s="359"/>
      <c r="AL31" s="359"/>
      <c r="AM31" s="359"/>
      <c r="AN31" s="359"/>
      <c r="AO31" s="359"/>
      <c r="AP31" s="359"/>
      <c r="AQ31" s="359"/>
      <c r="AR31" s="359"/>
      <c r="AS31" s="359"/>
      <c r="AT31" s="359"/>
      <c r="AU31" s="359"/>
      <c r="AV31" s="359"/>
      <c r="AW31" s="359"/>
      <c r="AX31" s="359"/>
    </row>
    <row r="32" spans="1:50" s="174" customFormat="1" ht="13.15">
      <c r="A32" s="192"/>
      <c r="B32" s="198"/>
      <c r="C32" s="198"/>
      <c r="D32" s="473"/>
      <c r="E32" s="474"/>
      <c r="H32" s="293"/>
      <c r="I32" s="200"/>
      <c r="J32" s="172"/>
      <c r="K32" s="172"/>
      <c r="L32" s="172"/>
      <c r="M32" s="172"/>
      <c r="N32" s="172"/>
      <c r="O32" s="172"/>
      <c r="P32" s="172"/>
      <c r="Q32" s="172"/>
      <c r="R32" s="172"/>
      <c r="S32" s="172"/>
      <c r="T32" s="172"/>
      <c r="U32" s="172"/>
      <c r="V32" s="172"/>
      <c r="W32" s="172"/>
      <c r="X32" s="172"/>
      <c r="Y32" s="172"/>
      <c r="Z32" s="172"/>
      <c r="AA32" s="172"/>
      <c r="AB32" s="172"/>
      <c r="AC32" s="172"/>
      <c r="AD32" s="172"/>
      <c r="AE32" s="172"/>
      <c r="AF32" s="172"/>
      <c r="AG32" s="172"/>
      <c r="AH32" s="172"/>
      <c r="AI32" s="172"/>
      <c r="AJ32" s="172"/>
      <c r="AK32" s="172"/>
      <c r="AL32" s="172"/>
      <c r="AM32" s="172"/>
      <c r="AN32" s="172"/>
      <c r="AO32" s="172"/>
      <c r="AP32" s="172"/>
      <c r="AQ32" s="172"/>
      <c r="AR32" s="172"/>
      <c r="AS32" s="172"/>
      <c r="AT32" s="172"/>
      <c r="AU32" s="172"/>
      <c r="AV32" s="172"/>
      <c r="AW32" s="172"/>
      <c r="AX32" s="172"/>
    </row>
    <row r="33" spans="1:50" s="174" customFormat="1" ht="15.6" customHeight="1">
      <c r="A33" s="192"/>
      <c r="B33" s="539" t="s">
        <v>143</v>
      </c>
      <c r="C33" s="540"/>
      <c r="D33" s="473"/>
      <c r="E33" s="474"/>
      <c r="H33" s="293"/>
      <c r="I33" s="200"/>
      <c r="J33" s="172"/>
      <c r="K33" s="172"/>
      <c r="L33" s="172"/>
      <c r="M33" s="172"/>
      <c r="N33" s="172"/>
      <c r="O33" s="172"/>
      <c r="P33" s="172"/>
      <c r="Q33" s="172"/>
      <c r="R33" s="172"/>
      <c r="S33" s="172"/>
      <c r="T33" s="172"/>
      <c r="U33" s="172"/>
      <c r="V33" s="172"/>
      <c r="W33" s="172"/>
      <c r="X33" s="172"/>
      <c r="Y33" s="172"/>
      <c r="Z33" s="172"/>
      <c r="AA33" s="172"/>
      <c r="AB33" s="172"/>
      <c r="AC33" s="172"/>
      <c r="AD33" s="172"/>
      <c r="AE33" s="172"/>
      <c r="AF33" s="172"/>
      <c r="AG33" s="172"/>
      <c r="AH33" s="172"/>
      <c r="AI33" s="172"/>
      <c r="AJ33" s="172"/>
      <c r="AK33" s="172"/>
      <c r="AL33" s="172"/>
      <c r="AM33" s="172"/>
      <c r="AN33" s="172"/>
      <c r="AO33" s="172"/>
      <c r="AP33" s="172"/>
      <c r="AQ33" s="172"/>
      <c r="AR33" s="172"/>
      <c r="AS33" s="172"/>
      <c r="AT33" s="172"/>
      <c r="AU33" s="172"/>
      <c r="AV33" s="172"/>
      <c r="AW33" s="172"/>
      <c r="AX33" s="172"/>
    </row>
    <row r="34" spans="1:50" s="174" customFormat="1" ht="15.6" customHeight="1">
      <c r="A34" s="192"/>
      <c r="B34" s="533" t="s">
        <v>144</v>
      </c>
      <c r="C34" s="534"/>
      <c r="D34" s="473"/>
      <c r="E34" s="474"/>
      <c r="H34" s="293">
        <f t="shared" ref="H34:H37" si="0">F34*G34</f>
        <v>0</v>
      </c>
      <c r="I34" s="200"/>
      <c r="J34" s="172"/>
      <c r="K34" s="172"/>
      <c r="L34" s="172"/>
      <c r="M34" s="172"/>
      <c r="N34" s="172"/>
      <c r="O34" s="172"/>
      <c r="P34" s="172"/>
      <c r="Q34" s="172"/>
      <c r="R34" s="172"/>
      <c r="S34" s="172"/>
      <c r="T34" s="172"/>
      <c r="U34" s="172"/>
      <c r="V34" s="172"/>
      <c r="W34" s="172"/>
      <c r="X34" s="172"/>
      <c r="Y34" s="172"/>
      <c r="Z34" s="172"/>
      <c r="AA34" s="172"/>
      <c r="AB34" s="172"/>
      <c r="AC34" s="172"/>
      <c r="AD34" s="172"/>
      <c r="AE34" s="172"/>
      <c r="AF34" s="172"/>
      <c r="AG34" s="172"/>
      <c r="AH34" s="172"/>
      <c r="AI34" s="172"/>
      <c r="AJ34" s="172"/>
      <c r="AK34" s="172"/>
      <c r="AL34" s="172"/>
      <c r="AM34" s="172"/>
      <c r="AN34" s="172"/>
      <c r="AO34" s="172"/>
      <c r="AP34" s="172"/>
      <c r="AQ34" s="172"/>
      <c r="AR34" s="172"/>
      <c r="AS34" s="172"/>
      <c r="AT34" s="172"/>
      <c r="AU34" s="172"/>
      <c r="AV34" s="172"/>
      <c r="AW34" s="172"/>
      <c r="AX34" s="172"/>
    </row>
    <row r="35" spans="1:50" s="174" customFormat="1" ht="15.6" customHeight="1">
      <c r="A35" s="192"/>
      <c r="B35" s="533" t="s">
        <v>145</v>
      </c>
      <c r="C35" s="534"/>
      <c r="D35" s="473"/>
      <c r="E35" s="474"/>
      <c r="H35" s="293">
        <f t="shared" si="0"/>
        <v>0</v>
      </c>
      <c r="I35" s="200"/>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c r="AM35" s="172"/>
      <c r="AN35" s="172"/>
      <c r="AO35" s="172"/>
      <c r="AP35" s="172"/>
      <c r="AQ35" s="172"/>
      <c r="AR35" s="172"/>
      <c r="AS35" s="172"/>
      <c r="AT35" s="172"/>
      <c r="AU35" s="172"/>
      <c r="AV35" s="172"/>
      <c r="AW35" s="172"/>
      <c r="AX35" s="172"/>
    </row>
    <row r="36" spans="1:50" s="174" customFormat="1" ht="15.6" customHeight="1">
      <c r="A36" s="192"/>
      <c r="B36" s="533" t="s">
        <v>146</v>
      </c>
      <c r="C36" s="534"/>
      <c r="D36" s="473"/>
      <c r="E36" s="474"/>
      <c r="H36" s="293">
        <f t="shared" si="0"/>
        <v>0</v>
      </c>
      <c r="I36" s="200"/>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172"/>
      <c r="AM36" s="172"/>
      <c r="AN36" s="172"/>
      <c r="AO36" s="172"/>
      <c r="AP36" s="172"/>
      <c r="AQ36" s="172"/>
      <c r="AR36" s="172"/>
      <c r="AS36" s="172"/>
      <c r="AT36" s="172"/>
      <c r="AU36" s="172"/>
      <c r="AV36" s="172"/>
      <c r="AW36" s="172"/>
      <c r="AX36" s="172"/>
    </row>
    <row r="37" spans="1:50" s="174" customFormat="1" ht="15.6" customHeight="1">
      <c r="A37" s="192"/>
      <c r="B37" s="533" t="s">
        <v>147</v>
      </c>
      <c r="C37" s="534"/>
      <c r="D37" s="473"/>
      <c r="E37" s="474"/>
      <c r="H37" s="293">
        <f t="shared" si="0"/>
        <v>0</v>
      </c>
      <c r="I37" s="200"/>
      <c r="J37" s="172"/>
      <c r="K37" s="172"/>
      <c r="L37" s="172"/>
      <c r="M37" s="172"/>
      <c r="N37" s="172"/>
      <c r="O37" s="172"/>
      <c r="P37" s="172"/>
      <c r="Q37" s="172"/>
      <c r="R37" s="172"/>
      <c r="S37" s="172"/>
      <c r="T37" s="172"/>
      <c r="U37" s="172"/>
      <c r="V37" s="172"/>
      <c r="W37" s="172"/>
      <c r="X37" s="172"/>
      <c r="Y37" s="172"/>
      <c r="Z37" s="172"/>
      <c r="AA37" s="172"/>
      <c r="AB37" s="172"/>
      <c r="AC37" s="172"/>
      <c r="AD37" s="172"/>
      <c r="AE37" s="172"/>
      <c r="AF37" s="172"/>
      <c r="AG37" s="172"/>
      <c r="AH37" s="172"/>
      <c r="AI37" s="172"/>
      <c r="AJ37" s="172"/>
      <c r="AK37" s="172"/>
      <c r="AL37" s="172"/>
      <c r="AM37" s="172"/>
      <c r="AN37" s="172"/>
      <c r="AO37" s="172"/>
      <c r="AP37" s="172"/>
      <c r="AQ37" s="172"/>
      <c r="AR37" s="172"/>
      <c r="AS37" s="172"/>
      <c r="AT37" s="172"/>
      <c r="AU37" s="172"/>
      <c r="AV37" s="172"/>
      <c r="AW37" s="172"/>
      <c r="AX37" s="172"/>
    </row>
    <row r="38" spans="1:50" s="174" customFormat="1" ht="13.15">
      <c r="A38" s="192"/>
      <c r="B38" s="198"/>
      <c r="C38" s="198"/>
      <c r="D38" s="473"/>
      <c r="E38" s="474"/>
      <c r="H38" s="293"/>
      <c r="I38" s="200"/>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172"/>
      <c r="AM38" s="172"/>
      <c r="AN38" s="172"/>
      <c r="AO38" s="172"/>
      <c r="AP38" s="172"/>
      <c r="AQ38" s="172"/>
      <c r="AR38" s="172"/>
      <c r="AS38" s="172"/>
      <c r="AT38" s="172"/>
      <c r="AU38" s="172"/>
      <c r="AV38" s="172"/>
      <c r="AW38" s="172"/>
      <c r="AX38" s="172"/>
    </row>
    <row r="39" spans="1:50" s="174" customFormat="1" ht="13.15">
      <c r="A39" s="206"/>
      <c r="B39" s="215" t="s">
        <v>100</v>
      </c>
      <c r="C39" s="205"/>
      <c r="D39" s="491"/>
      <c r="E39" s="492"/>
      <c r="F39" s="205"/>
      <c r="G39" s="205"/>
      <c r="H39" s="298">
        <f>SUM(H34:H38)</f>
        <v>0</v>
      </c>
      <c r="I39" s="216"/>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2"/>
      <c r="AP39" s="172"/>
      <c r="AQ39" s="172"/>
      <c r="AR39" s="172"/>
      <c r="AS39" s="172"/>
      <c r="AT39" s="172"/>
      <c r="AU39" s="172"/>
      <c r="AV39" s="172"/>
      <c r="AW39" s="172"/>
      <c r="AX39" s="172"/>
    </row>
    <row r="40" spans="1:50" s="174" customFormat="1" ht="13.15">
      <c r="A40" s="192"/>
      <c r="D40" s="473"/>
      <c r="E40" s="474"/>
      <c r="H40" s="293"/>
      <c r="I40" s="200"/>
      <c r="J40" s="172"/>
      <c r="K40" s="172"/>
      <c r="L40" s="172"/>
      <c r="M40" s="172"/>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2"/>
      <c r="AP40" s="172"/>
      <c r="AQ40" s="172"/>
      <c r="AR40" s="172"/>
      <c r="AS40" s="172"/>
      <c r="AT40" s="172"/>
      <c r="AU40" s="172"/>
      <c r="AV40" s="172"/>
      <c r="AW40" s="172"/>
      <c r="AX40" s="172"/>
    </row>
    <row r="41" spans="1:50" s="174" customFormat="1" ht="15.6" customHeight="1">
      <c r="A41" s="192"/>
      <c r="B41" s="539" t="s">
        <v>148</v>
      </c>
      <c r="C41" s="540"/>
      <c r="D41" s="473"/>
      <c r="E41" s="474"/>
      <c r="H41" s="293">
        <f t="shared" ref="H41:H47" si="1">F41*G41</f>
        <v>0</v>
      </c>
      <c r="I41" s="200"/>
      <c r="J41" s="172"/>
      <c r="K41" s="172"/>
      <c r="L41" s="172"/>
      <c r="M41" s="172"/>
      <c r="N41" s="172"/>
      <c r="O41" s="172"/>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row>
    <row r="42" spans="1:50" s="174" customFormat="1" ht="15.6" customHeight="1">
      <c r="A42" s="192"/>
      <c r="B42" s="533" t="s">
        <v>149</v>
      </c>
      <c r="C42" s="534"/>
      <c r="D42" s="473"/>
      <c r="E42" s="474"/>
      <c r="H42" s="293">
        <f t="shared" si="1"/>
        <v>0</v>
      </c>
      <c r="I42" s="200"/>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row>
    <row r="43" spans="1:50" s="174" customFormat="1" ht="15.6" customHeight="1">
      <c r="A43" s="192"/>
      <c r="B43" s="533" t="s">
        <v>150</v>
      </c>
      <c r="C43" s="534"/>
      <c r="D43" s="473"/>
      <c r="E43" s="474"/>
      <c r="H43" s="293">
        <f t="shared" si="1"/>
        <v>0</v>
      </c>
      <c r="I43" s="200"/>
      <c r="J43" s="172"/>
      <c r="K43" s="172"/>
      <c r="L43" s="172"/>
      <c r="M43" s="172"/>
      <c r="N43" s="172"/>
      <c r="O43" s="172"/>
      <c r="P43" s="172"/>
      <c r="Q43" s="172"/>
      <c r="R43" s="172"/>
      <c r="S43" s="172"/>
      <c r="T43" s="172"/>
      <c r="U43" s="172"/>
      <c r="V43" s="172"/>
      <c r="W43" s="172"/>
      <c r="X43" s="172"/>
      <c r="Y43" s="172"/>
      <c r="Z43" s="172"/>
      <c r="AA43" s="172"/>
      <c r="AB43" s="172"/>
      <c r="AC43" s="172"/>
      <c r="AD43" s="172"/>
      <c r="AE43" s="172"/>
      <c r="AF43" s="172"/>
      <c r="AG43" s="172"/>
      <c r="AH43" s="172"/>
      <c r="AI43" s="172"/>
      <c r="AJ43" s="172"/>
      <c r="AK43" s="172"/>
      <c r="AL43" s="172"/>
      <c r="AM43" s="172"/>
      <c r="AN43" s="172"/>
      <c r="AO43" s="172"/>
      <c r="AP43" s="172"/>
      <c r="AQ43" s="172"/>
      <c r="AR43" s="172"/>
      <c r="AS43" s="172"/>
      <c r="AT43" s="172"/>
      <c r="AU43" s="172"/>
      <c r="AV43" s="172"/>
      <c r="AW43" s="172"/>
      <c r="AX43" s="172"/>
    </row>
    <row r="44" spans="1:50" s="174" customFormat="1" ht="15.6" customHeight="1">
      <c r="A44" s="192"/>
      <c r="B44" s="533" t="s">
        <v>151</v>
      </c>
      <c r="C44" s="534"/>
      <c r="D44" s="473"/>
      <c r="E44" s="474"/>
      <c r="H44" s="293">
        <f t="shared" si="1"/>
        <v>0</v>
      </c>
      <c r="I44" s="200"/>
      <c r="J44" s="172"/>
      <c r="K44" s="172"/>
      <c r="L44" s="172"/>
      <c r="M44" s="172"/>
      <c r="N44" s="172"/>
      <c r="O44" s="172"/>
      <c r="P44" s="172"/>
      <c r="Q44" s="172"/>
      <c r="R44" s="172"/>
      <c r="S44" s="172"/>
      <c r="T44" s="172"/>
      <c r="U44" s="172"/>
      <c r="V44" s="172"/>
      <c r="W44" s="172"/>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row>
    <row r="45" spans="1:50" s="174" customFormat="1" ht="15.6" customHeight="1">
      <c r="A45" s="192"/>
      <c r="B45" s="533" t="s">
        <v>152</v>
      </c>
      <c r="C45" s="534"/>
      <c r="D45" s="473"/>
      <c r="E45" s="474"/>
      <c r="H45" s="293">
        <f t="shared" si="1"/>
        <v>0</v>
      </c>
      <c r="I45" s="200"/>
      <c r="J45" s="172"/>
      <c r="K45" s="172"/>
      <c r="L45" s="172"/>
      <c r="M45" s="172"/>
      <c r="N45" s="172"/>
      <c r="O45" s="172"/>
      <c r="P45" s="172"/>
      <c r="Q45" s="172"/>
      <c r="R45" s="172"/>
      <c r="S45" s="172"/>
      <c r="T45" s="172"/>
      <c r="U45" s="172"/>
      <c r="V45" s="172"/>
      <c r="W45" s="172"/>
      <c r="X45" s="172"/>
      <c r="Y45" s="172"/>
      <c r="Z45" s="172"/>
      <c r="AA45" s="172"/>
      <c r="AB45" s="172"/>
      <c r="AC45" s="172"/>
      <c r="AD45" s="172"/>
      <c r="AE45" s="172"/>
      <c r="AF45" s="172"/>
      <c r="AG45" s="172"/>
      <c r="AH45" s="172"/>
      <c r="AI45" s="172"/>
      <c r="AJ45" s="172"/>
      <c r="AK45" s="172"/>
      <c r="AL45" s="172"/>
      <c r="AM45" s="172"/>
      <c r="AN45" s="172"/>
      <c r="AO45" s="172"/>
      <c r="AP45" s="172"/>
      <c r="AQ45" s="172"/>
      <c r="AR45" s="172"/>
      <c r="AS45" s="172"/>
      <c r="AT45" s="172"/>
      <c r="AU45" s="172"/>
      <c r="AV45" s="172"/>
      <c r="AW45" s="172"/>
      <c r="AX45" s="172"/>
    </row>
    <row r="46" spans="1:50" s="174" customFormat="1" ht="15.6" customHeight="1">
      <c r="A46" s="192"/>
      <c r="B46" s="533" t="s">
        <v>153</v>
      </c>
      <c r="C46" s="534"/>
      <c r="D46" s="473"/>
      <c r="E46" s="474"/>
      <c r="H46" s="293">
        <f t="shared" si="1"/>
        <v>0</v>
      </c>
      <c r="I46" s="200"/>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72"/>
      <c r="AU46" s="172"/>
      <c r="AV46" s="172"/>
      <c r="AW46" s="172"/>
      <c r="AX46" s="172"/>
    </row>
    <row r="47" spans="1:50" s="174" customFormat="1" ht="15.6" customHeight="1">
      <c r="A47" s="192"/>
      <c r="B47" s="533" t="s">
        <v>154</v>
      </c>
      <c r="C47" s="534"/>
      <c r="D47" s="473"/>
      <c r="E47" s="474"/>
      <c r="H47" s="293">
        <f t="shared" si="1"/>
        <v>0</v>
      </c>
      <c r="I47" s="200"/>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row>
    <row r="48" spans="1:50" s="174" customFormat="1" ht="13.15">
      <c r="A48" s="192"/>
      <c r="B48" s="198"/>
      <c r="C48" s="198"/>
      <c r="D48" s="473"/>
      <c r="E48" s="474"/>
      <c r="H48" s="299"/>
      <c r="I48" s="200"/>
      <c r="J48" s="172"/>
      <c r="K48" s="172"/>
      <c r="L48" s="172"/>
      <c r="M48" s="172"/>
      <c r="N48" s="172"/>
      <c r="O48" s="172"/>
      <c r="P48" s="172"/>
      <c r="Q48" s="172"/>
      <c r="R48" s="172"/>
      <c r="S48" s="172"/>
      <c r="T48" s="172"/>
      <c r="U48" s="172"/>
      <c r="V48" s="172"/>
      <c r="W48" s="172"/>
      <c r="X48" s="172"/>
      <c r="Y48" s="172"/>
      <c r="Z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row>
    <row r="49" spans="1:50" s="174" customFormat="1" ht="13.15">
      <c r="A49" s="206"/>
      <c r="B49" s="215" t="s">
        <v>100</v>
      </c>
      <c r="C49" s="205"/>
      <c r="D49" s="491"/>
      <c r="E49" s="492"/>
      <c r="F49" s="205"/>
      <c r="G49" s="205"/>
      <c r="H49" s="298">
        <f>SUM(H41:H48)</f>
        <v>0</v>
      </c>
      <c r="I49" s="216"/>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row>
    <row r="50" spans="1:50" s="174" customFormat="1" ht="13.15">
      <c r="A50" s="192"/>
      <c r="B50" s="217"/>
      <c r="D50" s="545"/>
      <c r="E50" s="546"/>
      <c r="H50" s="293"/>
      <c r="I50" s="200"/>
      <c r="J50" s="172"/>
      <c r="K50" s="172"/>
      <c r="L50" s="172"/>
      <c r="M50" s="172"/>
      <c r="N50" s="172"/>
      <c r="O50" s="172"/>
      <c r="P50" s="172"/>
      <c r="Q50" s="172"/>
      <c r="R50" s="172"/>
      <c r="S50" s="172"/>
      <c r="T50" s="172"/>
      <c r="U50" s="172"/>
      <c r="V50" s="172"/>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2"/>
      <c r="AX50" s="172"/>
    </row>
    <row r="51" spans="1:50" s="174" customFormat="1" ht="13.15">
      <c r="A51" s="192"/>
      <c r="B51" s="198"/>
      <c r="D51" s="495"/>
      <c r="E51" s="496"/>
      <c r="H51" s="293"/>
      <c r="I51" s="200"/>
      <c r="J51" s="172"/>
      <c r="K51" s="172"/>
      <c r="L51" s="172"/>
      <c r="M51" s="172"/>
      <c r="N51" s="172"/>
      <c r="O51" s="172"/>
      <c r="P51" s="172"/>
      <c r="Q51" s="172"/>
      <c r="R51" s="172"/>
      <c r="S51" s="172"/>
      <c r="T51" s="172"/>
      <c r="U51" s="172"/>
      <c r="V51" s="172"/>
      <c r="W51" s="172"/>
      <c r="X51" s="172"/>
      <c r="Y51" s="172"/>
      <c r="Z51" s="172"/>
      <c r="AA51" s="172"/>
      <c r="AB51" s="172"/>
      <c r="AC51" s="172"/>
      <c r="AD51" s="172"/>
      <c r="AE51" s="172"/>
      <c r="AF51" s="172"/>
      <c r="AG51" s="172"/>
      <c r="AH51" s="172"/>
      <c r="AI51" s="172"/>
      <c r="AJ51" s="172"/>
      <c r="AK51" s="172"/>
      <c r="AL51" s="172"/>
      <c r="AM51" s="172"/>
      <c r="AN51" s="172"/>
      <c r="AO51" s="172"/>
      <c r="AP51" s="172"/>
      <c r="AQ51" s="172"/>
      <c r="AR51" s="172"/>
      <c r="AS51" s="172"/>
      <c r="AT51" s="172"/>
      <c r="AU51" s="172"/>
      <c r="AV51" s="172"/>
      <c r="AW51" s="172"/>
      <c r="AX51" s="172"/>
    </row>
    <row r="52" spans="1:50" s="174" customFormat="1" ht="13.15">
      <c r="A52" s="204"/>
      <c r="B52" s="204" t="s">
        <v>105</v>
      </c>
      <c r="C52" s="205"/>
      <c r="D52" s="475"/>
      <c r="E52" s="476"/>
      <c r="F52" s="205"/>
      <c r="G52" s="205"/>
      <c r="H52" s="296">
        <f>SUM(H39+H49)</f>
        <v>0</v>
      </c>
      <c r="I52" s="207"/>
      <c r="J52" s="172"/>
      <c r="K52" s="172"/>
      <c r="L52" s="172"/>
      <c r="M52" s="172"/>
      <c r="N52" s="172"/>
      <c r="O52" s="172"/>
      <c r="P52" s="172"/>
      <c r="Q52" s="172"/>
      <c r="R52" s="172"/>
      <c r="S52" s="172"/>
      <c r="T52" s="172"/>
      <c r="U52" s="172"/>
      <c r="V52" s="172"/>
      <c r="W52" s="172"/>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2"/>
      <c r="AX52" s="172"/>
    </row>
    <row r="53" spans="1:50" s="174" customFormat="1" ht="13.15">
      <c r="A53" s="192"/>
      <c r="B53" s="198"/>
      <c r="C53" s="198"/>
      <c r="D53" s="485"/>
      <c r="E53" s="486"/>
      <c r="H53" s="293"/>
      <c r="I53" s="193"/>
      <c r="J53" s="172"/>
      <c r="K53" s="172"/>
      <c r="L53" s="172"/>
      <c r="M53" s="172"/>
      <c r="N53" s="172"/>
      <c r="O53" s="172"/>
      <c r="P53" s="172"/>
      <c r="Q53" s="172"/>
      <c r="R53" s="172"/>
      <c r="S53" s="172"/>
      <c r="T53" s="172"/>
      <c r="U53" s="172"/>
      <c r="V53" s="172"/>
      <c r="W53" s="172"/>
      <c r="X53" s="172"/>
      <c r="Y53" s="172"/>
      <c r="Z53" s="172"/>
      <c r="AA53" s="172"/>
      <c r="AB53" s="172"/>
      <c r="AC53" s="172"/>
      <c r="AD53" s="172"/>
      <c r="AE53" s="172"/>
      <c r="AF53" s="172"/>
      <c r="AG53" s="172"/>
      <c r="AH53" s="172"/>
      <c r="AI53" s="172"/>
      <c r="AJ53" s="172"/>
      <c r="AK53" s="172"/>
      <c r="AL53" s="172"/>
      <c r="AM53" s="172"/>
      <c r="AN53" s="172"/>
      <c r="AO53" s="172"/>
      <c r="AP53" s="172"/>
      <c r="AQ53" s="172"/>
      <c r="AR53" s="172"/>
      <c r="AS53" s="172"/>
      <c r="AT53" s="172"/>
      <c r="AU53" s="172"/>
      <c r="AV53" s="172"/>
      <c r="AW53" s="172"/>
      <c r="AX53" s="172"/>
    </row>
    <row r="54" spans="1:50" s="313" customFormat="1" ht="27.6" customHeight="1">
      <c r="A54" s="361">
        <v>3</v>
      </c>
      <c r="B54" s="362" t="s">
        <v>106</v>
      </c>
      <c r="C54" s="362"/>
      <c r="D54" s="541" t="s">
        <v>13</v>
      </c>
      <c r="E54" s="542"/>
      <c r="F54" s="356" t="s">
        <v>14</v>
      </c>
      <c r="G54" s="357" t="s">
        <v>15</v>
      </c>
      <c r="H54" s="297" t="s">
        <v>5</v>
      </c>
      <c r="I54" s="363" t="s">
        <v>155</v>
      </c>
      <c r="J54" s="312"/>
      <c r="K54" s="312"/>
      <c r="L54" s="312"/>
      <c r="M54" s="312"/>
      <c r="N54" s="312"/>
      <c r="O54" s="312"/>
      <c r="P54" s="312"/>
      <c r="Q54" s="312"/>
      <c r="R54" s="312"/>
      <c r="S54" s="312"/>
      <c r="T54" s="312"/>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T54" s="312"/>
      <c r="AU54" s="312"/>
      <c r="AV54" s="312"/>
      <c r="AW54" s="312"/>
      <c r="AX54" s="312"/>
    </row>
    <row r="55" spans="1:50" s="174" customFormat="1" ht="13.15">
      <c r="A55" s="192"/>
      <c r="D55" s="473"/>
      <c r="E55" s="474"/>
      <c r="H55" s="293">
        <f t="shared" ref="H55:H59" si="2">F55*G55</f>
        <v>0</v>
      </c>
      <c r="I55" s="200"/>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c r="AJ55" s="172"/>
      <c r="AK55" s="172"/>
      <c r="AL55" s="172"/>
      <c r="AM55" s="172"/>
      <c r="AN55" s="172"/>
      <c r="AO55" s="172"/>
      <c r="AP55" s="172"/>
      <c r="AQ55" s="172"/>
      <c r="AR55" s="172"/>
      <c r="AS55" s="172"/>
      <c r="AT55" s="172"/>
      <c r="AU55" s="172"/>
      <c r="AV55" s="172"/>
      <c r="AW55" s="172"/>
      <c r="AX55" s="172"/>
    </row>
    <row r="56" spans="1:50" s="174" customFormat="1" ht="13.15">
      <c r="A56" s="192"/>
      <c r="B56" s="533">
        <v>3.1</v>
      </c>
      <c r="C56" s="534"/>
      <c r="D56" s="473"/>
      <c r="E56" s="474"/>
      <c r="H56" s="293">
        <f t="shared" si="2"/>
        <v>0</v>
      </c>
      <c r="I56" s="200"/>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172"/>
      <c r="AK56" s="172"/>
      <c r="AL56" s="172"/>
      <c r="AM56" s="172"/>
      <c r="AN56" s="172"/>
      <c r="AO56" s="172"/>
      <c r="AP56" s="172"/>
      <c r="AQ56" s="172"/>
      <c r="AR56" s="172"/>
      <c r="AS56" s="172"/>
      <c r="AT56" s="172"/>
      <c r="AU56" s="172"/>
      <c r="AV56" s="172"/>
      <c r="AW56" s="172"/>
      <c r="AX56" s="172"/>
    </row>
    <row r="57" spans="1:50" s="174" customFormat="1" ht="13.15">
      <c r="A57" s="192"/>
      <c r="B57" s="533">
        <v>3.2</v>
      </c>
      <c r="C57" s="534"/>
      <c r="D57" s="473"/>
      <c r="E57" s="474"/>
      <c r="H57" s="293">
        <f t="shared" si="2"/>
        <v>0</v>
      </c>
      <c r="I57" s="193"/>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c r="AJ57" s="172"/>
      <c r="AK57" s="172"/>
      <c r="AL57" s="172"/>
      <c r="AM57" s="172"/>
      <c r="AN57" s="172"/>
      <c r="AO57" s="172"/>
      <c r="AP57" s="172"/>
      <c r="AQ57" s="172"/>
      <c r="AR57" s="172"/>
      <c r="AS57" s="172"/>
      <c r="AT57" s="172"/>
      <c r="AU57" s="172"/>
      <c r="AV57" s="172"/>
      <c r="AW57" s="172"/>
      <c r="AX57" s="172"/>
    </row>
    <row r="58" spans="1:50" s="174" customFormat="1" ht="13.15">
      <c r="A58" s="192"/>
      <c r="B58" s="533">
        <v>3.3</v>
      </c>
      <c r="C58" s="534"/>
      <c r="D58" s="473"/>
      <c r="E58" s="474"/>
      <c r="H58" s="293">
        <f t="shared" si="2"/>
        <v>0</v>
      </c>
      <c r="I58" s="200"/>
      <c r="J58" s="172"/>
      <c r="K58" s="172"/>
      <c r="L58" s="172"/>
      <c r="M58" s="172"/>
      <c r="N58" s="172"/>
      <c r="O58" s="172"/>
      <c r="P58" s="172"/>
      <c r="Q58" s="172"/>
      <c r="R58" s="172"/>
      <c r="S58" s="172"/>
      <c r="T58" s="172"/>
      <c r="U58" s="172"/>
      <c r="V58" s="172"/>
      <c r="W58" s="172"/>
      <c r="X58" s="172"/>
      <c r="Y58" s="172"/>
      <c r="Z58" s="172"/>
      <c r="AA58" s="172"/>
      <c r="AB58" s="172"/>
      <c r="AC58" s="172"/>
      <c r="AD58" s="172"/>
      <c r="AE58" s="172"/>
      <c r="AF58" s="172"/>
      <c r="AG58" s="172"/>
      <c r="AH58" s="172"/>
      <c r="AI58" s="172"/>
      <c r="AJ58" s="172"/>
      <c r="AK58" s="172"/>
      <c r="AL58" s="172"/>
      <c r="AM58" s="172"/>
      <c r="AN58" s="172"/>
      <c r="AO58" s="172"/>
      <c r="AP58" s="172"/>
      <c r="AQ58" s="172"/>
      <c r="AR58" s="172"/>
      <c r="AS58" s="172"/>
      <c r="AT58" s="172"/>
      <c r="AU58" s="172"/>
      <c r="AV58" s="172"/>
      <c r="AW58" s="172"/>
      <c r="AX58" s="172"/>
    </row>
    <row r="59" spans="1:50" s="174" customFormat="1" ht="13.15">
      <c r="A59" s="192"/>
      <c r="B59" s="533">
        <v>3.4</v>
      </c>
      <c r="C59" s="534"/>
      <c r="D59" s="473"/>
      <c r="E59" s="474"/>
      <c r="H59" s="293">
        <f t="shared" si="2"/>
        <v>0</v>
      </c>
      <c r="I59" s="200"/>
      <c r="J59" s="172"/>
      <c r="K59" s="172"/>
      <c r="L59" s="172"/>
      <c r="M59" s="172"/>
      <c r="N59" s="172"/>
      <c r="O59" s="172"/>
      <c r="P59" s="172"/>
      <c r="Q59" s="172"/>
      <c r="R59" s="172"/>
      <c r="S59" s="172"/>
      <c r="T59" s="172"/>
      <c r="U59" s="172"/>
      <c r="V59" s="172"/>
      <c r="W59" s="172"/>
      <c r="X59" s="172"/>
      <c r="Y59" s="172"/>
      <c r="Z59" s="172"/>
      <c r="AA59" s="172"/>
      <c r="AB59" s="172"/>
      <c r="AC59" s="172"/>
      <c r="AD59" s="172"/>
      <c r="AE59" s="172"/>
      <c r="AF59" s="172"/>
      <c r="AG59" s="172"/>
      <c r="AH59" s="172"/>
      <c r="AI59" s="172"/>
      <c r="AJ59" s="172"/>
      <c r="AK59" s="172"/>
      <c r="AL59" s="172"/>
      <c r="AM59" s="172"/>
      <c r="AN59" s="172"/>
      <c r="AO59" s="172"/>
      <c r="AP59" s="172"/>
      <c r="AQ59" s="172"/>
      <c r="AR59" s="172"/>
      <c r="AS59" s="172"/>
      <c r="AT59" s="172"/>
      <c r="AU59" s="172"/>
      <c r="AV59" s="172"/>
      <c r="AW59" s="172"/>
      <c r="AX59" s="172"/>
    </row>
    <row r="60" spans="1:50" s="174" customFormat="1" ht="13.15">
      <c r="A60" s="192"/>
      <c r="B60" s="198"/>
      <c r="C60" s="198"/>
      <c r="D60" s="473"/>
      <c r="E60" s="474"/>
      <c r="H60" s="293"/>
      <c r="I60" s="200"/>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K60" s="172"/>
      <c r="AL60" s="172"/>
      <c r="AM60" s="172"/>
      <c r="AN60" s="172"/>
      <c r="AO60" s="172"/>
      <c r="AP60" s="172"/>
      <c r="AQ60" s="172"/>
      <c r="AR60" s="172"/>
      <c r="AS60" s="172"/>
      <c r="AT60" s="172"/>
      <c r="AU60" s="172"/>
      <c r="AV60" s="172"/>
      <c r="AW60" s="172"/>
      <c r="AX60" s="172"/>
    </row>
    <row r="61" spans="1:50" s="174" customFormat="1" ht="13.15">
      <c r="A61" s="203"/>
      <c r="B61" s="204" t="s">
        <v>113</v>
      </c>
      <c r="C61" s="205"/>
      <c r="D61" s="475"/>
      <c r="E61" s="476"/>
      <c r="F61" s="205"/>
      <c r="G61" s="205"/>
      <c r="H61" s="296">
        <f>SUM(H55:H60)</f>
        <v>0</v>
      </c>
      <c r="I61" s="207"/>
      <c r="J61" s="172"/>
      <c r="K61" s="172"/>
      <c r="L61" s="172"/>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c r="AJ61" s="172"/>
      <c r="AK61" s="172"/>
      <c r="AL61" s="172"/>
      <c r="AM61" s="172"/>
      <c r="AN61" s="172"/>
      <c r="AO61" s="172"/>
      <c r="AP61" s="172"/>
      <c r="AQ61" s="172"/>
      <c r="AR61" s="172"/>
      <c r="AS61" s="172"/>
      <c r="AT61" s="172"/>
      <c r="AU61" s="172"/>
      <c r="AV61" s="172"/>
      <c r="AW61" s="172"/>
      <c r="AX61" s="172"/>
    </row>
    <row r="62" spans="1:50" s="174" customFormat="1" ht="13.15">
      <c r="A62" s="192"/>
      <c r="B62" s="198"/>
      <c r="C62" s="198"/>
      <c r="D62" s="485"/>
      <c r="E62" s="486"/>
      <c r="H62" s="293"/>
      <c r="I62" s="200"/>
      <c r="J62" s="172"/>
      <c r="K62" s="172"/>
      <c r="L62" s="172"/>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c r="AJ62" s="172"/>
      <c r="AK62" s="172"/>
      <c r="AL62" s="172"/>
      <c r="AM62" s="172"/>
      <c r="AN62" s="172"/>
      <c r="AO62" s="172"/>
      <c r="AP62" s="172"/>
      <c r="AQ62" s="172"/>
      <c r="AR62" s="172"/>
      <c r="AS62" s="172"/>
      <c r="AT62" s="172"/>
      <c r="AU62" s="172"/>
      <c r="AV62" s="172"/>
      <c r="AW62" s="172"/>
      <c r="AX62" s="172"/>
    </row>
    <row r="63" spans="1:50" s="174" customFormat="1" ht="13.15">
      <c r="A63" s="192"/>
      <c r="B63" s="198"/>
      <c r="C63" s="198"/>
      <c r="D63" s="497"/>
      <c r="E63" s="498"/>
      <c r="H63" s="293"/>
      <c r="I63" s="200"/>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172"/>
      <c r="AM63" s="172"/>
      <c r="AN63" s="172"/>
      <c r="AO63" s="172"/>
      <c r="AP63" s="172"/>
      <c r="AQ63" s="172"/>
      <c r="AR63" s="172"/>
      <c r="AS63" s="172"/>
      <c r="AT63" s="172"/>
      <c r="AU63" s="172"/>
      <c r="AV63" s="172"/>
      <c r="AW63" s="172"/>
      <c r="AX63" s="172"/>
    </row>
    <row r="64" spans="1:50" s="313" customFormat="1" ht="21.6" customHeight="1">
      <c r="A64" s="361">
        <v>4</v>
      </c>
      <c r="B64" s="362" t="s">
        <v>114</v>
      </c>
      <c r="C64" s="362"/>
      <c r="D64" s="541" t="s">
        <v>13</v>
      </c>
      <c r="E64" s="542"/>
      <c r="F64" s="356" t="s">
        <v>14</v>
      </c>
      <c r="G64" s="357" t="s">
        <v>15</v>
      </c>
      <c r="H64" s="297" t="s">
        <v>5</v>
      </c>
      <c r="I64" s="366" t="s">
        <v>114</v>
      </c>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2"/>
    </row>
    <row r="65" spans="1:50" s="174" customFormat="1" ht="13.15">
      <c r="A65" s="192"/>
      <c r="D65" s="473"/>
      <c r="E65" s="474"/>
      <c r="H65" s="293">
        <f t="shared" ref="H65:H69" si="3">F65*G65</f>
        <v>0</v>
      </c>
      <c r="I65" s="193"/>
      <c r="J65" s="172"/>
      <c r="K65" s="172"/>
      <c r="L65" s="172"/>
      <c r="M65" s="172"/>
      <c r="N65" s="172"/>
      <c r="O65" s="172"/>
      <c r="P65" s="172"/>
      <c r="Q65" s="172"/>
      <c r="R65" s="172"/>
      <c r="S65" s="172"/>
      <c r="T65" s="172"/>
      <c r="U65" s="172"/>
      <c r="V65" s="172"/>
      <c r="W65" s="172"/>
      <c r="X65" s="172"/>
      <c r="Y65" s="172"/>
      <c r="Z65" s="172"/>
      <c r="AA65" s="172"/>
      <c r="AB65" s="172"/>
      <c r="AC65" s="172"/>
      <c r="AD65" s="172"/>
      <c r="AE65" s="172"/>
      <c r="AF65" s="172"/>
      <c r="AG65" s="172"/>
      <c r="AH65" s="172"/>
      <c r="AI65" s="172"/>
      <c r="AJ65" s="172"/>
      <c r="AK65" s="172"/>
      <c r="AL65" s="172"/>
      <c r="AM65" s="172"/>
      <c r="AN65" s="172"/>
      <c r="AO65" s="172"/>
      <c r="AP65" s="172"/>
      <c r="AQ65" s="172"/>
      <c r="AR65" s="172"/>
      <c r="AS65" s="172"/>
      <c r="AT65" s="172"/>
      <c r="AU65" s="172"/>
      <c r="AV65" s="172"/>
      <c r="AW65" s="172"/>
      <c r="AX65" s="172"/>
    </row>
    <row r="66" spans="1:50" s="174" customFormat="1" ht="13.15">
      <c r="A66" s="192"/>
      <c r="B66" s="533">
        <v>4.0999999999999996</v>
      </c>
      <c r="C66" s="534"/>
      <c r="D66" s="473"/>
      <c r="E66" s="474"/>
      <c r="H66" s="293">
        <f t="shared" si="3"/>
        <v>0</v>
      </c>
      <c r="I66" s="200"/>
      <c r="J66" s="172"/>
      <c r="K66" s="172"/>
      <c r="L66" s="172"/>
      <c r="M66" s="172"/>
      <c r="N66" s="172"/>
      <c r="O66" s="172"/>
      <c r="P66" s="172"/>
      <c r="Q66" s="172"/>
      <c r="R66" s="172"/>
      <c r="S66" s="172"/>
      <c r="T66" s="172"/>
      <c r="U66" s="172"/>
      <c r="V66" s="172"/>
      <c r="W66" s="172"/>
      <c r="X66" s="172"/>
      <c r="Y66" s="172"/>
      <c r="Z66" s="172"/>
      <c r="AA66" s="172"/>
      <c r="AB66" s="172"/>
      <c r="AC66" s="172"/>
      <c r="AD66" s="172"/>
      <c r="AE66" s="172"/>
      <c r="AF66" s="172"/>
      <c r="AG66" s="172"/>
      <c r="AH66" s="172"/>
      <c r="AI66" s="172"/>
      <c r="AJ66" s="172"/>
      <c r="AK66" s="172"/>
      <c r="AL66" s="172"/>
      <c r="AM66" s="172"/>
      <c r="AN66" s="172"/>
      <c r="AO66" s="172"/>
      <c r="AP66" s="172"/>
      <c r="AQ66" s="172"/>
      <c r="AR66" s="172"/>
      <c r="AS66" s="172"/>
      <c r="AT66" s="172"/>
      <c r="AU66" s="172"/>
      <c r="AV66" s="172"/>
      <c r="AW66" s="172"/>
      <c r="AX66" s="172"/>
    </row>
    <row r="67" spans="1:50" s="174" customFormat="1" ht="13.15">
      <c r="A67" s="192"/>
      <c r="B67" s="533">
        <v>4.2</v>
      </c>
      <c r="C67" s="534"/>
      <c r="D67" s="473"/>
      <c r="E67" s="474"/>
      <c r="H67" s="293">
        <f t="shared" si="3"/>
        <v>0</v>
      </c>
      <c r="I67" s="200"/>
      <c r="J67" s="172"/>
      <c r="K67" s="172"/>
      <c r="L67" s="172"/>
      <c r="M67" s="172"/>
      <c r="N67" s="172"/>
      <c r="O67" s="172"/>
      <c r="P67" s="172"/>
      <c r="Q67" s="172"/>
      <c r="R67" s="172"/>
      <c r="S67" s="172"/>
      <c r="T67" s="172"/>
      <c r="U67" s="172"/>
      <c r="V67" s="172"/>
      <c r="W67" s="172"/>
      <c r="X67" s="172"/>
      <c r="Y67" s="172"/>
      <c r="Z67" s="172"/>
      <c r="AA67" s="172"/>
      <c r="AB67" s="172"/>
      <c r="AC67" s="172"/>
      <c r="AD67" s="172"/>
      <c r="AE67" s="172"/>
      <c r="AF67" s="172"/>
      <c r="AG67" s="172"/>
      <c r="AH67" s="172"/>
      <c r="AI67" s="172"/>
      <c r="AJ67" s="172"/>
      <c r="AK67" s="172"/>
      <c r="AL67" s="172"/>
      <c r="AM67" s="172"/>
      <c r="AN67" s="172"/>
      <c r="AO67" s="172"/>
      <c r="AP67" s="172"/>
      <c r="AQ67" s="172"/>
      <c r="AR67" s="172"/>
      <c r="AS67" s="172"/>
      <c r="AT67" s="172"/>
      <c r="AU67" s="172"/>
      <c r="AV67" s="172"/>
      <c r="AW67" s="172"/>
      <c r="AX67" s="172"/>
    </row>
    <row r="68" spans="1:50" s="174" customFormat="1" ht="13.15">
      <c r="A68" s="192"/>
      <c r="B68" s="533">
        <v>4.3</v>
      </c>
      <c r="C68" s="534"/>
      <c r="D68" s="473"/>
      <c r="E68" s="474"/>
      <c r="H68" s="293">
        <f t="shared" si="3"/>
        <v>0</v>
      </c>
      <c r="I68" s="200"/>
      <c r="J68" s="172"/>
      <c r="K68" s="172"/>
      <c r="L68" s="172"/>
      <c r="M68" s="172"/>
      <c r="N68" s="172"/>
      <c r="O68" s="172"/>
      <c r="P68" s="172"/>
      <c r="Q68" s="172"/>
      <c r="R68" s="172"/>
      <c r="S68" s="172"/>
      <c r="T68" s="172"/>
      <c r="U68" s="172"/>
      <c r="V68" s="172"/>
      <c r="W68" s="172"/>
      <c r="X68" s="172"/>
      <c r="Y68" s="172"/>
      <c r="Z68" s="172"/>
      <c r="AA68" s="172"/>
      <c r="AB68" s="172"/>
      <c r="AC68" s="172"/>
      <c r="AD68" s="172"/>
      <c r="AE68" s="172"/>
      <c r="AF68" s="172"/>
      <c r="AG68" s="172"/>
      <c r="AH68" s="172"/>
      <c r="AI68" s="172"/>
      <c r="AJ68" s="172"/>
      <c r="AK68" s="172"/>
      <c r="AL68" s="172"/>
      <c r="AM68" s="172"/>
      <c r="AN68" s="172"/>
      <c r="AO68" s="172"/>
      <c r="AP68" s="172"/>
      <c r="AQ68" s="172"/>
      <c r="AR68" s="172"/>
      <c r="AS68" s="172"/>
      <c r="AT68" s="172"/>
      <c r="AU68" s="172"/>
      <c r="AV68" s="172"/>
      <c r="AW68" s="172"/>
      <c r="AX68" s="172"/>
    </row>
    <row r="69" spans="1:50" s="174" customFormat="1" ht="13.15">
      <c r="A69" s="192"/>
      <c r="B69" s="533">
        <v>4.4000000000000004</v>
      </c>
      <c r="C69" s="534"/>
      <c r="D69" s="473"/>
      <c r="E69" s="474"/>
      <c r="H69" s="293">
        <f t="shared" si="3"/>
        <v>0</v>
      </c>
      <c r="I69" s="193"/>
      <c r="J69" s="172"/>
      <c r="K69" s="172"/>
      <c r="L69" s="172"/>
      <c r="M69" s="172"/>
      <c r="N69" s="172"/>
      <c r="O69" s="172"/>
      <c r="P69" s="172"/>
      <c r="Q69" s="172"/>
      <c r="R69" s="172"/>
      <c r="S69" s="172"/>
      <c r="T69" s="172"/>
      <c r="U69" s="172"/>
      <c r="V69" s="172"/>
      <c r="W69" s="172"/>
      <c r="X69" s="172"/>
      <c r="Y69" s="172"/>
      <c r="Z69" s="172"/>
      <c r="AA69" s="172"/>
      <c r="AB69" s="172"/>
      <c r="AC69" s="172"/>
      <c r="AD69" s="172"/>
      <c r="AE69" s="172"/>
      <c r="AF69" s="172"/>
      <c r="AG69" s="172"/>
      <c r="AH69" s="172"/>
      <c r="AI69" s="172"/>
      <c r="AJ69" s="172"/>
      <c r="AK69" s="172"/>
      <c r="AL69" s="172"/>
      <c r="AM69" s="172"/>
      <c r="AN69" s="172"/>
      <c r="AO69" s="172"/>
      <c r="AP69" s="172"/>
      <c r="AQ69" s="172"/>
      <c r="AR69" s="172"/>
      <c r="AS69" s="172"/>
      <c r="AT69" s="172"/>
      <c r="AU69" s="172"/>
      <c r="AV69" s="172"/>
      <c r="AW69" s="172"/>
      <c r="AX69" s="172"/>
    </row>
    <row r="70" spans="1:50" s="174" customFormat="1" ht="13.15">
      <c r="A70" s="192"/>
      <c r="B70" s="198"/>
      <c r="C70" s="198"/>
      <c r="D70" s="483"/>
      <c r="E70" s="484"/>
      <c r="H70" s="293"/>
      <c r="I70" s="200"/>
      <c r="J70" s="172"/>
      <c r="K70" s="172"/>
      <c r="L70" s="172"/>
      <c r="M70" s="172"/>
      <c r="N70" s="172"/>
      <c r="O70" s="172"/>
      <c r="P70" s="172"/>
      <c r="Q70" s="172"/>
      <c r="R70" s="172"/>
      <c r="S70" s="172"/>
      <c r="T70" s="172"/>
      <c r="U70" s="172"/>
      <c r="V70" s="172"/>
      <c r="W70" s="172"/>
      <c r="X70" s="172"/>
      <c r="Y70" s="172"/>
      <c r="Z70" s="172"/>
      <c r="AA70" s="172"/>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row>
    <row r="71" spans="1:50" s="174" customFormat="1" ht="13.15">
      <c r="A71" s="203"/>
      <c r="B71" s="204" t="s">
        <v>118</v>
      </c>
      <c r="C71" s="205"/>
      <c r="D71" s="475"/>
      <c r="E71" s="476"/>
      <c r="F71" s="205"/>
      <c r="G71" s="205"/>
      <c r="H71" s="296">
        <f>SUM(H65:H70)</f>
        <v>0</v>
      </c>
      <c r="I71" s="207"/>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172"/>
      <c r="AK71" s="172"/>
      <c r="AL71" s="172"/>
      <c r="AM71" s="172"/>
      <c r="AN71" s="172"/>
      <c r="AO71" s="172"/>
      <c r="AP71" s="172"/>
      <c r="AQ71" s="172"/>
      <c r="AR71" s="172"/>
      <c r="AS71" s="172"/>
      <c r="AT71" s="172"/>
      <c r="AU71" s="172"/>
      <c r="AV71" s="172"/>
      <c r="AW71" s="172"/>
      <c r="AX71" s="172"/>
    </row>
    <row r="72" spans="1:50" s="174" customFormat="1" ht="13.15">
      <c r="A72" s="192"/>
      <c r="B72" s="198"/>
      <c r="C72" s="198"/>
      <c r="D72" s="485"/>
      <c r="E72" s="486"/>
      <c r="H72" s="293"/>
      <c r="I72" s="200"/>
      <c r="J72" s="172"/>
      <c r="K72" s="172"/>
      <c r="L72" s="172"/>
      <c r="M72" s="172"/>
      <c r="N72" s="172"/>
      <c r="O72" s="172"/>
      <c r="P72" s="172"/>
      <c r="Q72" s="172"/>
      <c r="R72" s="172"/>
      <c r="S72" s="172"/>
      <c r="T72" s="172"/>
      <c r="U72" s="172"/>
      <c r="V72" s="172"/>
      <c r="W72" s="172"/>
      <c r="X72" s="172"/>
      <c r="Y72" s="172"/>
      <c r="Z72" s="172"/>
      <c r="AA72" s="172"/>
      <c r="AB72" s="172"/>
      <c r="AC72" s="172"/>
      <c r="AD72" s="172"/>
      <c r="AE72" s="172"/>
      <c r="AF72" s="172"/>
      <c r="AG72" s="172"/>
      <c r="AH72" s="172"/>
      <c r="AI72" s="172"/>
      <c r="AJ72" s="172"/>
      <c r="AK72" s="172"/>
      <c r="AL72" s="172"/>
      <c r="AM72" s="172"/>
      <c r="AN72" s="172"/>
      <c r="AO72" s="172"/>
      <c r="AP72" s="172"/>
      <c r="AQ72" s="172"/>
      <c r="AR72" s="172"/>
      <c r="AS72" s="172"/>
      <c r="AT72" s="172"/>
      <c r="AU72" s="172"/>
      <c r="AV72" s="172"/>
      <c r="AW72" s="172"/>
      <c r="AX72" s="172"/>
    </row>
    <row r="73" spans="1:50" s="313" customFormat="1" ht="21.6" customHeight="1">
      <c r="A73" s="361">
        <v>5</v>
      </c>
      <c r="B73" s="362" t="s">
        <v>119</v>
      </c>
      <c r="C73" s="362"/>
      <c r="D73" s="541" t="s">
        <v>13</v>
      </c>
      <c r="E73" s="542"/>
      <c r="F73" s="356" t="s">
        <v>14</v>
      </c>
      <c r="G73" s="357" t="s">
        <v>15</v>
      </c>
      <c r="H73" s="297" t="s">
        <v>5</v>
      </c>
      <c r="I73" s="366" t="s">
        <v>119</v>
      </c>
      <c r="J73" s="312"/>
      <c r="K73" s="312"/>
      <c r="L73" s="312"/>
      <c r="M73" s="312"/>
      <c r="N73" s="312"/>
      <c r="O73" s="312"/>
      <c r="P73" s="312"/>
      <c r="Q73" s="312"/>
      <c r="R73" s="312"/>
      <c r="S73" s="312"/>
      <c r="T73" s="312"/>
      <c r="U73" s="312"/>
      <c r="V73" s="312"/>
      <c r="W73" s="312"/>
      <c r="X73" s="312"/>
      <c r="Y73" s="312"/>
      <c r="Z73" s="312"/>
      <c r="AA73" s="312"/>
      <c r="AB73" s="312"/>
      <c r="AC73" s="312"/>
      <c r="AD73" s="312"/>
      <c r="AE73" s="312"/>
      <c r="AF73" s="312"/>
      <c r="AG73" s="312"/>
      <c r="AH73" s="312"/>
      <c r="AI73" s="312"/>
      <c r="AJ73" s="312"/>
      <c r="AK73" s="312"/>
      <c r="AL73" s="312"/>
      <c r="AM73" s="312"/>
      <c r="AN73" s="312"/>
      <c r="AO73" s="312"/>
      <c r="AP73" s="312"/>
      <c r="AQ73" s="312"/>
      <c r="AR73" s="312"/>
      <c r="AS73" s="312"/>
      <c r="AT73" s="312"/>
      <c r="AU73" s="312"/>
      <c r="AV73" s="312"/>
      <c r="AW73" s="312"/>
      <c r="AX73" s="312"/>
    </row>
    <row r="74" spans="1:50" s="174" customFormat="1" ht="13.15">
      <c r="A74" s="192"/>
      <c r="B74" s="332"/>
      <c r="C74" s="332"/>
      <c r="D74" s="473"/>
      <c r="E74" s="474"/>
      <c r="H74" s="293">
        <f t="shared" ref="H74:H78" si="4">F74*G74</f>
        <v>0</v>
      </c>
      <c r="I74" s="200"/>
      <c r="J74" s="172"/>
      <c r="K74" s="172"/>
      <c r="L74" s="172"/>
      <c r="M74" s="172"/>
      <c r="N74" s="172"/>
      <c r="O74" s="172"/>
      <c r="P74" s="172"/>
      <c r="Q74" s="172"/>
      <c r="R74" s="172"/>
      <c r="S74" s="172"/>
      <c r="T74" s="172"/>
      <c r="U74" s="172"/>
      <c r="V74" s="172"/>
      <c r="W74" s="172"/>
      <c r="X74" s="172"/>
      <c r="Y74" s="172"/>
      <c r="Z74" s="172"/>
      <c r="AA74" s="172"/>
      <c r="AB74" s="172"/>
      <c r="AC74" s="172"/>
      <c r="AD74" s="172"/>
      <c r="AE74" s="172"/>
      <c r="AF74" s="172"/>
      <c r="AG74" s="172"/>
      <c r="AH74" s="172"/>
      <c r="AI74" s="172"/>
      <c r="AJ74" s="172"/>
      <c r="AK74" s="172"/>
      <c r="AL74" s="172"/>
      <c r="AM74" s="172"/>
      <c r="AN74" s="172"/>
      <c r="AO74" s="172"/>
      <c r="AP74" s="172"/>
      <c r="AQ74" s="172"/>
      <c r="AR74" s="172"/>
      <c r="AS74" s="172"/>
      <c r="AT74" s="172"/>
      <c r="AU74" s="172"/>
      <c r="AV74" s="172"/>
      <c r="AW74" s="172"/>
      <c r="AX74" s="172"/>
    </row>
    <row r="75" spans="1:50" s="174" customFormat="1" ht="13.15">
      <c r="A75" s="192"/>
      <c r="B75" s="533">
        <v>5.0999999999999996</v>
      </c>
      <c r="C75" s="534"/>
      <c r="D75" s="473"/>
      <c r="E75" s="474"/>
      <c r="H75" s="293">
        <f t="shared" si="4"/>
        <v>0</v>
      </c>
      <c r="I75" s="200"/>
      <c r="J75" s="172"/>
      <c r="K75" s="172"/>
      <c r="L75" s="172"/>
      <c r="M75" s="172"/>
      <c r="N75" s="172"/>
      <c r="O75" s="172"/>
      <c r="P75" s="172"/>
      <c r="Q75" s="172"/>
      <c r="R75" s="172"/>
      <c r="S75" s="172"/>
      <c r="T75" s="172"/>
      <c r="U75" s="172"/>
      <c r="V75" s="172"/>
      <c r="W75" s="172"/>
      <c r="X75" s="172"/>
      <c r="Y75" s="172"/>
      <c r="Z75" s="172"/>
      <c r="AA75" s="172"/>
      <c r="AB75" s="172"/>
      <c r="AC75" s="172"/>
      <c r="AD75" s="172"/>
      <c r="AE75" s="172"/>
      <c r="AF75" s="172"/>
      <c r="AG75" s="172"/>
      <c r="AH75" s="172"/>
      <c r="AI75" s="172"/>
      <c r="AJ75" s="172"/>
      <c r="AK75" s="172"/>
      <c r="AL75" s="172"/>
      <c r="AM75" s="172"/>
      <c r="AN75" s="172"/>
      <c r="AO75" s="172"/>
      <c r="AP75" s="172"/>
      <c r="AQ75" s="172"/>
      <c r="AR75" s="172"/>
      <c r="AS75" s="172"/>
      <c r="AT75" s="172"/>
      <c r="AU75" s="172"/>
      <c r="AV75" s="172"/>
      <c r="AW75" s="172"/>
      <c r="AX75" s="172"/>
    </row>
    <row r="76" spans="1:50" s="174" customFormat="1" ht="13.15">
      <c r="A76" s="192"/>
      <c r="B76" s="533">
        <v>5.2</v>
      </c>
      <c r="C76" s="534"/>
      <c r="D76" s="473"/>
      <c r="E76" s="474"/>
      <c r="H76" s="293">
        <f t="shared" si="4"/>
        <v>0</v>
      </c>
      <c r="I76" s="200"/>
      <c r="J76" s="172"/>
      <c r="K76" s="172"/>
      <c r="L76" s="172"/>
      <c r="M76" s="172"/>
      <c r="N76" s="172"/>
      <c r="O76" s="172"/>
      <c r="P76" s="172"/>
      <c r="Q76" s="172"/>
      <c r="R76" s="172"/>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row>
    <row r="77" spans="1:50" s="174" customFormat="1" ht="13.15">
      <c r="A77" s="192"/>
      <c r="B77" s="533">
        <v>5.3</v>
      </c>
      <c r="C77" s="534"/>
      <c r="D77" s="473"/>
      <c r="E77" s="474"/>
      <c r="H77" s="293">
        <f t="shared" si="4"/>
        <v>0</v>
      </c>
      <c r="I77" s="200"/>
      <c r="J77" s="172"/>
      <c r="K77" s="172"/>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72"/>
      <c r="AM77" s="172"/>
      <c r="AN77" s="172"/>
      <c r="AO77" s="172"/>
      <c r="AP77" s="172"/>
      <c r="AQ77" s="172"/>
      <c r="AR77" s="172"/>
      <c r="AS77" s="172"/>
      <c r="AT77" s="172"/>
      <c r="AU77" s="172"/>
      <c r="AV77" s="172"/>
      <c r="AW77" s="172"/>
      <c r="AX77" s="172"/>
    </row>
    <row r="78" spans="1:50" s="174" customFormat="1" ht="13.15">
      <c r="A78" s="192"/>
      <c r="B78" s="533">
        <v>5.4</v>
      </c>
      <c r="C78" s="534"/>
      <c r="D78" s="473"/>
      <c r="E78" s="474"/>
      <c r="H78" s="293">
        <f t="shared" si="4"/>
        <v>0</v>
      </c>
      <c r="I78" s="200"/>
      <c r="J78" s="172"/>
      <c r="K78" s="172"/>
      <c r="L78" s="172"/>
      <c r="M78" s="172"/>
      <c r="N78" s="172"/>
      <c r="O78" s="172"/>
      <c r="P78" s="172"/>
      <c r="Q78" s="172"/>
      <c r="R78" s="172"/>
      <c r="S78" s="172"/>
      <c r="T78" s="172"/>
      <c r="U78" s="172"/>
      <c r="V78" s="172"/>
      <c r="W78" s="172"/>
      <c r="X78" s="172"/>
      <c r="Y78" s="172"/>
      <c r="Z78" s="172"/>
      <c r="AA78" s="172"/>
      <c r="AB78" s="172"/>
      <c r="AC78" s="172"/>
      <c r="AD78" s="172"/>
      <c r="AE78" s="172"/>
      <c r="AF78" s="172"/>
      <c r="AG78" s="172"/>
      <c r="AH78" s="172"/>
      <c r="AI78" s="172"/>
      <c r="AJ78" s="172"/>
      <c r="AK78" s="172"/>
      <c r="AL78" s="172"/>
      <c r="AM78" s="172"/>
      <c r="AN78" s="172"/>
      <c r="AO78" s="172"/>
      <c r="AP78" s="172"/>
      <c r="AQ78" s="172"/>
      <c r="AR78" s="172"/>
      <c r="AS78" s="172"/>
      <c r="AT78" s="172"/>
      <c r="AU78" s="172"/>
      <c r="AV78" s="172"/>
      <c r="AW78" s="172"/>
      <c r="AX78" s="172"/>
    </row>
    <row r="79" spans="1:50" s="174" customFormat="1" ht="13.15">
      <c r="A79" s="192"/>
      <c r="B79" s="198"/>
      <c r="C79" s="198"/>
      <c r="D79" s="473"/>
      <c r="E79" s="474"/>
      <c r="H79" s="293"/>
      <c r="I79" s="200"/>
      <c r="J79" s="172"/>
      <c r="K79" s="172"/>
      <c r="L79" s="172"/>
      <c r="M79" s="172"/>
      <c r="N79" s="172"/>
      <c r="O79" s="172"/>
      <c r="P79" s="172"/>
      <c r="Q79" s="172"/>
      <c r="R79" s="172"/>
      <c r="S79" s="172"/>
      <c r="T79" s="172"/>
      <c r="U79" s="172"/>
      <c r="V79" s="172"/>
      <c r="W79" s="172"/>
      <c r="X79" s="172"/>
      <c r="Y79" s="172"/>
      <c r="Z79" s="172"/>
      <c r="AA79" s="172"/>
      <c r="AB79" s="172"/>
      <c r="AC79" s="172"/>
      <c r="AD79" s="172"/>
      <c r="AE79" s="172"/>
      <c r="AF79" s="172"/>
      <c r="AG79" s="172"/>
      <c r="AH79" s="172"/>
      <c r="AI79" s="172"/>
      <c r="AJ79" s="172"/>
      <c r="AK79" s="172"/>
      <c r="AL79" s="172"/>
      <c r="AM79" s="172"/>
      <c r="AN79" s="172"/>
      <c r="AO79" s="172"/>
      <c r="AP79" s="172"/>
      <c r="AQ79" s="172"/>
      <c r="AR79" s="172"/>
      <c r="AS79" s="172"/>
      <c r="AT79" s="172"/>
      <c r="AU79" s="172"/>
      <c r="AV79" s="172"/>
      <c r="AW79" s="172"/>
      <c r="AX79" s="172"/>
    </row>
    <row r="80" spans="1:50" s="174" customFormat="1" ht="13.15">
      <c r="A80" s="203"/>
      <c r="B80" s="204" t="s">
        <v>124</v>
      </c>
      <c r="C80" s="205"/>
      <c r="D80" s="475"/>
      <c r="E80" s="476"/>
      <c r="F80" s="205"/>
      <c r="G80" s="205"/>
      <c r="H80" s="296">
        <f>SUM(H74:H79)</f>
        <v>0</v>
      </c>
      <c r="I80" s="207"/>
      <c r="J80" s="172"/>
      <c r="K80" s="172"/>
      <c r="L80" s="172"/>
      <c r="M80" s="172"/>
      <c r="N80" s="172"/>
      <c r="O80" s="172"/>
      <c r="P80" s="172"/>
      <c r="Q80" s="172"/>
      <c r="R80" s="172"/>
      <c r="S80" s="172"/>
      <c r="T80" s="172"/>
      <c r="U80" s="172"/>
      <c r="V80" s="172"/>
      <c r="W80" s="172"/>
      <c r="X80" s="172"/>
      <c r="Y80" s="172"/>
      <c r="Z80" s="172"/>
      <c r="AA80" s="172"/>
      <c r="AB80" s="172"/>
      <c r="AC80" s="172"/>
      <c r="AD80" s="172"/>
      <c r="AE80" s="172"/>
      <c r="AF80" s="172"/>
      <c r="AG80" s="172"/>
      <c r="AH80" s="172"/>
      <c r="AI80" s="172"/>
      <c r="AJ80" s="172"/>
      <c r="AK80" s="172"/>
      <c r="AL80" s="172"/>
      <c r="AM80" s="172"/>
      <c r="AN80" s="172"/>
      <c r="AO80" s="172"/>
      <c r="AP80" s="172"/>
      <c r="AQ80" s="172"/>
      <c r="AR80" s="172"/>
      <c r="AS80" s="172"/>
      <c r="AT80" s="172"/>
      <c r="AU80" s="172"/>
      <c r="AV80" s="172"/>
      <c r="AW80" s="172"/>
      <c r="AX80" s="172"/>
    </row>
    <row r="81" spans="1:50" s="174" customFormat="1" ht="13.15">
      <c r="A81" s="201"/>
      <c r="B81" s="202"/>
      <c r="D81" s="477"/>
      <c r="E81" s="478"/>
      <c r="H81" s="293"/>
      <c r="I81" s="200"/>
      <c r="J81" s="172"/>
      <c r="K81" s="172"/>
      <c r="L81" s="172"/>
      <c r="M81" s="172"/>
      <c r="N81" s="172"/>
      <c r="O81" s="172"/>
      <c r="P81" s="172"/>
      <c r="Q81" s="172"/>
      <c r="R81" s="172"/>
      <c r="S81" s="172"/>
      <c r="T81" s="172"/>
      <c r="U81" s="172"/>
      <c r="V81" s="172"/>
      <c r="W81" s="172"/>
      <c r="X81" s="172"/>
      <c r="Y81" s="172"/>
      <c r="Z81" s="172"/>
      <c r="AA81" s="172"/>
      <c r="AB81" s="172"/>
      <c r="AC81" s="172"/>
      <c r="AD81" s="172"/>
      <c r="AE81" s="172"/>
      <c r="AF81" s="172"/>
      <c r="AG81" s="172"/>
      <c r="AH81" s="172"/>
      <c r="AI81" s="172"/>
      <c r="AJ81" s="172"/>
      <c r="AK81" s="172"/>
      <c r="AL81" s="172"/>
      <c r="AM81" s="172"/>
      <c r="AN81" s="172"/>
      <c r="AO81" s="172"/>
      <c r="AP81" s="172"/>
      <c r="AQ81" s="172"/>
      <c r="AR81" s="172"/>
      <c r="AS81" s="172"/>
      <c r="AT81" s="172"/>
      <c r="AU81" s="172"/>
      <c r="AV81" s="172"/>
      <c r="AW81" s="172"/>
      <c r="AX81" s="172"/>
    </row>
    <row r="82" spans="1:50" s="313" customFormat="1" ht="27" customHeight="1">
      <c r="A82" s="361">
        <v>6</v>
      </c>
      <c r="B82" s="362" t="s">
        <v>125</v>
      </c>
      <c r="C82" s="362"/>
      <c r="D82" s="541" t="s">
        <v>13</v>
      </c>
      <c r="E82" s="542"/>
      <c r="F82" s="356" t="s">
        <v>14</v>
      </c>
      <c r="G82" s="357" t="s">
        <v>15</v>
      </c>
      <c r="H82" s="297" t="s">
        <v>5</v>
      </c>
      <c r="I82" s="367" t="s">
        <v>126</v>
      </c>
      <c r="J82" s="312"/>
      <c r="K82" s="312"/>
      <c r="L82" s="312"/>
      <c r="M82" s="312"/>
      <c r="N82" s="312"/>
      <c r="O82" s="312"/>
      <c r="P82" s="312"/>
      <c r="Q82" s="312"/>
      <c r="R82" s="312"/>
      <c r="S82" s="312"/>
      <c r="T82" s="312"/>
      <c r="U82" s="312"/>
      <c r="V82" s="312"/>
      <c r="W82" s="312"/>
      <c r="X82" s="312"/>
      <c r="Y82" s="312"/>
      <c r="Z82" s="312"/>
      <c r="AA82" s="312"/>
      <c r="AB82" s="312"/>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2"/>
    </row>
    <row r="83" spans="1:50" s="174" customFormat="1" ht="13.15">
      <c r="A83" s="192"/>
      <c r="D83" s="473"/>
      <c r="E83" s="474"/>
      <c r="H83" s="293">
        <f t="shared" ref="H83:H87" si="5">F83*G83</f>
        <v>0</v>
      </c>
      <c r="I83" s="200"/>
      <c r="J83" s="172"/>
      <c r="K83" s="172"/>
      <c r="L83" s="172"/>
      <c r="M83" s="172"/>
      <c r="N83" s="172"/>
      <c r="O83" s="172"/>
      <c r="P83" s="172"/>
      <c r="Q83" s="172"/>
      <c r="R83" s="172"/>
      <c r="S83" s="172"/>
      <c r="T83" s="172"/>
      <c r="U83" s="172"/>
      <c r="V83" s="172"/>
      <c r="W83" s="172"/>
      <c r="X83" s="172"/>
      <c r="Y83" s="172"/>
      <c r="Z83" s="172"/>
      <c r="AA83" s="172"/>
      <c r="AB83" s="172"/>
      <c r="AC83" s="172"/>
      <c r="AD83" s="172"/>
      <c r="AE83" s="172"/>
      <c r="AF83" s="172"/>
      <c r="AG83" s="172"/>
      <c r="AH83" s="172"/>
      <c r="AI83" s="172"/>
      <c r="AJ83" s="172"/>
      <c r="AK83" s="172"/>
      <c r="AL83" s="172"/>
      <c r="AM83" s="172"/>
      <c r="AN83" s="172"/>
      <c r="AO83" s="172"/>
      <c r="AP83" s="172"/>
      <c r="AQ83" s="172"/>
      <c r="AR83" s="172"/>
      <c r="AS83" s="172"/>
      <c r="AT83" s="172"/>
      <c r="AU83" s="172"/>
      <c r="AV83" s="172"/>
      <c r="AW83" s="172"/>
      <c r="AX83" s="172"/>
    </row>
    <row r="84" spans="1:50" s="174" customFormat="1" ht="13.15">
      <c r="A84" s="192"/>
      <c r="B84" s="533">
        <v>6.1</v>
      </c>
      <c r="C84" s="534"/>
      <c r="D84" s="473"/>
      <c r="E84" s="474"/>
      <c r="H84" s="293">
        <f t="shared" si="5"/>
        <v>0</v>
      </c>
      <c r="I84" s="200"/>
      <c r="J84" s="172"/>
      <c r="K84" s="172"/>
      <c r="L84" s="172"/>
      <c r="M84" s="172"/>
      <c r="N84" s="172"/>
      <c r="O84" s="172"/>
      <c r="P84" s="172"/>
      <c r="Q84" s="172"/>
      <c r="R84" s="172"/>
      <c r="S84" s="172"/>
      <c r="T84" s="172"/>
      <c r="U84" s="172"/>
      <c r="V84" s="172"/>
      <c r="W84" s="172"/>
      <c r="X84" s="172"/>
      <c r="Y84" s="172"/>
      <c r="Z84" s="172"/>
      <c r="AA84" s="172"/>
      <c r="AB84" s="172"/>
      <c r="AC84" s="172"/>
      <c r="AD84" s="172"/>
      <c r="AE84" s="172"/>
      <c r="AF84" s="172"/>
      <c r="AG84" s="172"/>
      <c r="AH84" s="172"/>
      <c r="AI84" s="172"/>
      <c r="AJ84" s="172"/>
      <c r="AK84" s="172"/>
      <c r="AL84" s="172"/>
      <c r="AM84" s="172"/>
      <c r="AN84" s="172"/>
      <c r="AO84" s="172"/>
      <c r="AP84" s="172"/>
      <c r="AQ84" s="172"/>
      <c r="AR84" s="172"/>
      <c r="AS84" s="172"/>
      <c r="AT84" s="172"/>
      <c r="AU84" s="172"/>
      <c r="AV84" s="172"/>
      <c r="AW84" s="172"/>
      <c r="AX84" s="172"/>
    </row>
    <row r="85" spans="1:50" s="174" customFormat="1" ht="13.15">
      <c r="A85" s="192"/>
      <c r="B85" s="533">
        <v>6.2</v>
      </c>
      <c r="C85" s="534"/>
      <c r="D85" s="473"/>
      <c r="E85" s="474"/>
      <c r="H85" s="293">
        <f t="shared" si="5"/>
        <v>0</v>
      </c>
      <c r="I85" s="200"/>
      <c r="J85" s="172"/>
      <c r="K85" s="172"/>
      <c r="L85" s="172"/>
      <c r="M85" s="172"/>
      <c r="N85" s="172"/>
      <c r="O85" s="172"/>
      <c r="P85" s="172"/>
      <c r="Q85" s="172"/>
      <c r="R85" s="172"/>
      <c r="S85" s="172"/>
      <c r="T85" s="172"/>
      <c r="U85" s="172"/>
      <c r="V85" s="172"/>
      <c r="W85" s="172"/>
      <c r="X85" s="172"/>
      <c r="Y85" s="172"/>
      <c r="Z85" s="172"/>
      <c r="AA85" s="172"/>
      <c r="AB85" s="172"/>
      <c r="AC85" s="172"/>
      <c r="AD85" s="172"/>
      <c r="AE85" s="172"/>
      <c r="AF85" s="172"/>
      <c r="AG85" s="172"/>
      <c r="AH85" s="172"/>
      <c r="AI85" s="172"/>
      <c r="AJ85" s="172"/>
      <c r="AK85" s="172"/>
      <c r="AL85" s="172"/>
      <c r="AM85" s="172"/>
      <c r="AN85" s="172"/>
      <c r="AO85" s="172"/>
      <c r="AP85" s="172"/>
      <c r="AQ85" s="172"/>
      <c r="AR85" s="172"/>
      <c r="AS85" s="172"/>
      <c r="AT85" s="172"/>
      <c r="AU85" s="172"/>
      <c r="AV85" s="172"/>
      <c r="AW85" s="172"/>
      <c r="AX85" s="172"/>
    </row>
    <row r="86" spans="1:50" s="174" customFormat="1" ht="13.15">
      <c r="A86" s="192"/>
      <c r="B86" s="533">
        <v>6.3</v>
      </c>
      <c r="C86" s="534"/>
      <c r="D86" s="473"/>
      <c r="E86" s="474"/>
      <c r="H86" s="293">
        <f t="shared" si="5"/>
        <v>0</v>
      </c>
      <c r="I86" s="193"/>
      <c r="J86" s="172"/>
      <c r="K86" s="172"/>
      <c r="L86" s="172"/>
      <c r="M86" s="172"/>
      <c r="N86" s="172"/>
      <c r="O86" s="172"/>
      <c r="P86" s="172"/>
      <c r="Q86" s="172"/>
      <c r="R86" s="172"/>
      <c r="S86" s="172"/>
      <c r="T86" s="172"/>
      <c r="U86" s="172"/>
      <c r="V86" s="172"/>
      <c r="W86" s="172"/>
      <c r="X86" s="172"/>
      <c r="Y86" s="172"/>
      <c r="Z86" s="172"/>
      <c r="AA86" s="172"/>
      <c r="AB86" s="172"/>
      <c r="AC86" s="172"/>
      <c r="AD86" s="172"/>
      <c r="AE86" s="172"/>
      <c r="AF86" s="172"/>
      <c r="AG86" s="172"/>
      <c r="AH86" s="172"/>
      <c r="AI86" s="172"/>
      <c r="AJ86" s="172"/>
      <c r="AK86" s="172"/>
      <c r="AL86" s="172"/>
      <c r="AM86" s="172"/>
      <c r="AN86" s="172"/>
      <c r="AO86" s="172"/>
      <c r="AP86" s="172"/>
      <c r="AQ86" s="172"/>
      <c r="AR86" s="172"/>
      <c r="AS86" s="172"/>
      <c r="AT86" s="172"/>
      <c r="AU86" s="172"/>
      <c r="AV86" s="172"/>
      <c r="AW86" s="172"/>
      <c r="AX86" s="172"/>
    </row>
    <row r="87" spans="1:50" s="174" customFormat="1" ht="13.15">
      <c r="A87" s="192"/>
      <c r="B87" s="533">
        <v>6.4</v>
      </c>
      <c r="C87" s="534"/>
      <c r="D87" s="473"/>
      <c r="E87" s="474"/>
      <c r="H87" s="293">
        <f t="shared" si="5"/>
        <v>0</v>
      </c>
      <c r="I87" s="200"/>
      <c r="J87" s="172"/>
      <c r="K87" s="172"/>
      <c r="L87" s="172"/>
      <c r="M87" s="172"/>
      <c r="N87" s="172"/>
      <c r="O87" s="172"/>
      <c r="P87" s="172"/>
      <c r="Q87" s="172"/>
      <c r="R87" s="172"/>
      <c r="S87" s="172"/>
      <c r="T87" s="172"/>
      <c r="U87" s="172"/>
      <c r="V87" s="172"/>
      <c r="W87" s="172"/>
      <c r="X87" s="172"/>
      <c r="Y87" s="172"/>
      <c r="Z87" s="172"/>
      <c r="AA87" s="172"/>
      <c r="AB87" s="172"/>
      <c r="AC87" s="172"/>
      <c r="AD87" s="172"/>
      <c r="AE87" s="172"/>
      <c r="AF87" s="172"/>
      <c r="AG87" s="172"/>
      <c r="AH87" s="172"/>
      <c r="AI87" s="172"/>
      <c r="AJ87" s="172"/>
      <c r="AK87" s="172"/>
      <c r="AL87" s="172"/>
      <c r="AM87" s="172"/>
      <c r="AN87" s="172"/>
      <c r="AO87" s="172"/>
      <c r="AP87" s="172"/>
      <c r="AQ87" s="172"/>
      <c r="AR87" s="172"/>
      <c r="AS87" s="172"/>
      <c r="AT87" s="172"/>
      <c r="AU87" s="172"/>
      <c r="AV87" s="172"/>
      <c r="AW87" s="172"/>
      <c r="AX87" s="172"/>
    </row>
    <row r="88" spans="1:50" s="174" customFormat="1" ht="13.15">
      <c r="A88" s="192"/>
      <c r="B88" s="198"/>
      <c r="C88" s="198"/>
      <c r="D88" s="473"/>
      <c r="E88" s="474"/>
      <c r="H88" s="293"/>
      <c r="I88" s="200"/>
      <c r="J88" s="172"/>
      <c r="K88" s="172"/>
      <c r="L88" s="172"/>
      <c r="M88" s="172"/>
      <c r="N88" s="172"/>
      <c r="O88" s="172"/>
      <c r="P88" s="172"/>
      <c r="Q88" s="172"/>
      <c r="R88" s="172"/>
      <c r="S88" s="172"/>
      <c r="T88" s="172"/>
      <c r="U88" s="172"/>
      <c r="V88" s="172"/>
      <c r="W88" s="172"/>
      <c r="X88" s="172"/>
      <c r="Y88" s="172"/>
      <c r="Z88" s="172"/>
      <c r="AA88" s="172"/>
      <c r="AB88" s="172"/>
      <c r="AC88" s="172"/>
      <c r="AD88" s="172"/>
      <c r="AE88" s="172"/>
      <c r="AF88" s="172"/>
      <c r="AG88" s="172"/>
      <c r="AH88" s="172"/>
      <c r="AI88" s="172"/>
      <c r="AJ88" s="172"/>
      <c r="AK88" s="172"/>
      <c r="AL88" s="172"/>
      <c r="AM88" s="172"/>
      <c r="AN88" s="172"/>
      <c r="AO88" s="172"/>
      <c r="AP88" s="172"/>
      <c r="AQ88" s="172"/>
      <c r="AR88" s="172"/>
      <c r="AS88" s="172"/>
      <c r="AT88" s="172"/>
      <c r="AU88" s="172"/>
      <c r="AV88" s="172"/>
      <c r="AW88" s="172"/>
      <c r="AX88" s="172"/>
    </row>
    <row r="89" spans="1:50" s="174" customFormat="1" ht="13.15">
      <c r="A89" s="203"/>
      <c r="B89" s="204" t="s">
        <v>129</v>
      </c>
      <c r="C89" s="205"/>
      <c r="D89" s="475"/>
      <c r="E89" s="476"/>
      <c r="F89" s="205"/>
      <c r="G89" s="205"/>
      <c r="H89" s="296">
        <f>SUM(H83:H88)</f>
        <v>0</v>
      </c>
      <c r="I89" s="207"/>
      <c r="J89" s="172"/>
      <c r="K89" s="172"/>
      <c r="L89" s="172"/>
      <c r="M89" s="172"/>
      <c r="N89" s="172"/>
      <c r="O89" s="172"/>
      <c r="P89" s="172"/>
      <c r="Q89" s="172"/>
      <c r="R89" s="172"/>
      <c r="S89" s="172"/>
      <c r="T89" s="172"/>
      <c r="U89" s="172"/>
      <c r="V89" s="172"/>
      <c r="W89" s="172"/>
      <c r="X89" s="172"/>
      <c r="Y89" s="172"/>
      <c r="Z89" s="172"/>
      <c r="AA89" s="172"/>
      <c r="AB89" s="172"/>
      <c r="AC89" s="172"/>
      <c r="AD89" s="172"/>
      <c r="AE89" s="172"/>
      <c r="AF89" s="172"/>
      <c r="AG89" s="172"/>
      <c r="AH89" s="172"/>
      <c r="AI89" s="172"/>
      <c r="AJ89" s="172"/>
      <c r="AK89" s="172"/>
      <c r="AL89" s="172"/>
      <c r="AM89" s="172"/>
      <c r="AN89" s="172"/>
      <c r="AO89" s="172"/>
      <c r="AP89" s="172"/>
      <c r="AQ89" s="172"/>
      <c r="AR89" s="172"/>
      <c r="AS89" s="172"/>
      <c r="AT89" s="172"/>
      <c r="AU89" s="172"/>
      <c r="AV89" s="172"/>
      <c r="AW89" s="172"/>
      <c r="AX89" s="172"/>
    </row>
    <row r="90" spans="1:50" s="174" customFormat="1" ht="13.15">
      <c r="A90" s="201"/>
      <c r="B90" s="202"/>
      <c r="D90" s="477"/>
      <c r="E90" s="478"/>
      <c r="H90" s="293"/>
      <c r="I90" s="200"/>
      <c r="J90" s="172"/>
      <c r="K90" s="172"/>
      <c r="L90" s="172"/>
      <c r="M90" s="172"/>
      <c r="N90" s="172"/>
      <c r="O90" s="172"/>
      <c r="P90" s="172"/>
      <c r="Q90" s="172"/>
      <c r="R90" s="172"/>
      <c r="S90" s="172"/>
      <c r="T90" s="172"/>
      <c r="U90" s="172"/>
      <c r="V90" s="172"/>
      <c r="W90" s="172"/>
      <c r="X90" s="172"/>
      <c r="Y90" s="172"/>
      <c r="Z90" s="172"/>
      <c r="AA90" s="172"/>
      <c r="AB90" s="172"/>
      <c r="AC90" s="172"/>
      <c r="AD90" s="172"/>
      <c r="AE90" s="172"/>
      <c r="AF90" s="172"/>
      <c r="AG90" s="172"/>
      <c r="AH90" s="172"/>
      <c r="AI90" s="172"/>
      <c r="AJ90" s="172"/>
      <c r="AK90" s="172"/>
      <c r="AL90" s="172"/>
      <c r="AM90" s="172"/>
      <c r="AN90" s="172"/>
      <c r="AO90" s="172"/>
      <c r="AP90" s="172"/>
      <c r="AQ90" s="172"/>
      <c r="AR90" s="172"/>
      <c r="AS90" s="172"/>
      <c r="AT90" s="172"/>
      <c r="AU90" s="172"/>
      <c r="AV90" s="172"/>
      <c r="AW90" s="172"/>
      <c r="AX90" s="172"/>
    </row>
    <row r="91" spans="1:50" s="313" customFormat="1" ht="25.9" customHeight="1">
      <c r="A91" s="361">
        <v>7</v>
      </c>
      <c r="B91" s="362" t="s">
        <v>130</v>
      </c>
      <c r="C91" s="362"/>
      <c r="D91" s="541" t="s">
        <v>13</v>
      </c>
      <c r="E91" s="542"/>
      <c r="F91" s="356" t="s">
        <v>14</v>
      </c>
      <c r="G91" s="357" t="s">
        <v>15</v>
      </c>
      <c r="H91" s="297" t="s">
        <v>5</v>
      </c>
      <c r="I91" s="368" t="s">
        <v>130</v>
      </c>
      <c r="J91" s="312"/>
      <c r="K91" s="312"/>
      <c r="L91" s="312"/>
      <c r="M91" s="312"/>
      <c r="N91" s="312"/>
      <c r="O91" s="312"/>
      <c r="P91" s="312"/>
      <c r="Q91" s="312"/>
      <c r="R91" s="312"/>
      <c r="S91" s="312"/>
      <c r="T91" s="312"/>
      <c r="U91" s="312"/>
      <c r="V91" s="312"/>
      <c r="W91" s="312"/>
      <c r="X91" s="312"/>
      <c r="Y91" s="312"/>
      <c r="Z91" s="312"/>
      <c r="AA91" s="312"/>
      <c r="AB91" s="312"/>
      <c r="AC91" s="312"/>
      <c r="AD91" s="312"/>
      <c r="AE91" s="312"/>
      <c r="AF91" s="312"/>
      <c r="AG91" s="312"/>
      <c r="AH91" s="312"/>
      <c r="AI91" s="312"/>
      <c r="AJ91" s="312"/>
      <c r="AK91" s="312"/>
      <c r="AL91" s="312"/>
      <c r="AM91" s="312"/>
      <c r="AN91" s="312"/>
      <c r="AO91" s="312"/>
      <c r="AP91" s="312"/>
      <c r="AQ91" s="312"/>
      <c r="AR91" s="312"/>
      <c r="AS91" s="312"/>
      <c r="AT91" s="312"/>
      <c r="AU91" s="312"/>
      <c r="AV91" s="312"/>
      <c r="AW91" s="312"/>
      <c r="AX91" s="312"/>
    </row>
    <row r="92" spans="1:50" s="174" customFormat="1" ht="13.15">
      <c r="A92" s="192"/>
      <c r="C92" s="198"/>
      <c r="D92" s="473"/>
      <c r="E92" s="474"/>
      <c r="H92" s="293">
        <f t="shared" ref="H92:H101" si="6">F92*G92</f>
        <v>0</v>
      </c>
      <c r="I92" s="200"/>
      <c r="J92" s="172"/>
      <c r="K92" s="172"/>
      <c r="L92" s="172"/>
      <c r="M92" s="172"/>
      <c r="N92" s="172"/>
      <c r="O92" s="172"/>
      <c r="P92" s="172"/>
      <c r="Q92" s="172"/>
      <c r="R92" s="172"/>
      <c r="S92" s="172"/>
      <c r="T92" s="172"/>
      <c r="U92" s="172"/>
      <c r="V92" s="172"/>
      <c r="W92" s="172"/>
      <c r="X92" s="172"/>
      <c r="Y92" s="172"/>
      <c r="Z92" s="172"/>
      <c r="AA92" s="172"/>
      <c r="AB92" s="172"/>
      <c r="AC92" s="172"/>
      <c r="AD92" s="172"/>
      <c r="AE92" s="172"/>
      <c r="AF92" s="172"/>
      <c r="AG92" s="172"/>
      <c r="AH92" s="172"/>
      <c r="AI92" s="172"/>
      <c r="AJ92" s="172"/>
      <c r="AK92" s="172"/>
      <c r="AL92" s="172"/>
      <c r="AM92" s="172"/>
      <c r="AN92" s="172"/>
      <c r="AO92" s="172"/>
      <c r="AP92" s="172"/>
      <c r="AQ92" s="172"/>
      <c r="AR92" s="172"/>
      <c r="AS92" s="172"/>
      <c r="AT92" s="172"/>
      <c r="AU92" s="172"/>
      <c r="AV92" s="172"/>
      <c r="AW92" s="172"/>
      <c r="AX92" s="172"/>
    </row>
    <row r="93" spans="1:50" s="175" customFormat="1" ht="13.15">
      <c r="A93" s="192"/>
      <c r="B93" s="533">
        <v>7.1</v>
      </c>
      <c r="C93" s="534"/>
      <c r="D93" s="473"/>
      <c r="E93" s="474"/>
      <c r="F93" s="174"/>
      <c r="G93" s="174"/>
      <c r="H93" s="293">
        <f t="shared" si="6"/>
        <v>0</v>
      </c>
      <c r="I93" s="200"/>
      <c r="J93" s="187"/>
      <c r="K93" s="187"/>
      <c r="L93" s="187"/>
      <c r="M93" s="187"/>
      <c r="N93" s="187"/>
      <c r="O93" s="187"/>
      <c r="P93" s="187"/>
      <c r="Q93" s="187"/>
      <c r="R93" s="187"/>
      <c r="S93" s="187"/>
      <c r="T93" s="187"/>
      <c r="U93" s="187"/>
      <c r="V93" s="187"/>
      <c r="W93" s="187"/>
      <c r="X93" s="187"/>
      <c r="Y93" s="187"/>
      <c r="Z93" s="187"/>
      <c r="AA93" s="187"/>
      <c r="AB93" s="187"/>
      <c r="AC93" s="187"/>
      <c r="AD93" s="187"/>
      <c r="AE93" s="187"/>
      <c r="AF93" s="187"/>
      <c r="AG93" s="187"/>
      <c r="AH93" s="187"/>
      <c r="AI93" s="187"/>
      <c r="AJ93" s="187"/>
      <c r="AK93" s="187"/>
      <c r="AL93" s="187"/>
      <c r="AM93" s="187"/>
      <c r="AN93" s="187"/>
      <c r="AO93" s="187"/>
      <c r="AP93" s="187"/>
      <c r="AQ93" s="187"/>
      <c r="AR93" s="187"/>
      <c r="AS93" s="187"/>
      <c r="AT93" s="187"/>
      <c r="AU93" s="187"/>
      <c r="AV93" s="187"/>
      <c r="AW93" s="187"/>
      <c r="AX93" s="187"/>
    </row>
    <row r="94" spans="1:50" s="174" customFormat="1" ht="13.15">
      <c r="A94" s="192"/>
      <c r="B94" s="533">
        <v>7.2</v>
      </c>
      <c r="C94" s="534"/>
      <c r="D94" s="473"/>
      <c r="E94" s="474"/>
      <c r="H94" s="293">
        <f t="shared" si="6"/>
        <v>0</v>
      </c>
      <c r="I94" s="200"/>
      <c r="J94" s="172"/>
      <c r="K94" s="172"/>
      <c r="L94" s="172"/>
      <c r="M94" s="172"/>
      <c r="N94" s="172"/>
      <c r="O94" s="172"/>
      <c r="P94" s="172"/>
      <c r="Q94" s="172"/>
      <c r="R94" s="172"/>
      <c r="S94" s="172"/>
      <c r="T94" s="172"/>
      <c r="U94" s="172"/>
      <c r="V94" s="172"/>
      <c r="W94" s="172"/>
      <c r="X94" s="172"/>
      <c r="Y94" s="172"/>
      <c r="Z94" s="172"/>
      <c r="AA94" s="172"/>
      <c r="AB94" s="172"/>
      <c r="AC94" s="172"/>
      <c r="AD94" s="172"/>
      <c r="AE94" s="172"/>
      <c r="AF94" s="172"/>
      <c r="AG94" s="172"/>
      <c r="AH94" s="172"/>
      <c r="AI94" s="172"/>
      <c r="AJ94" s="172"/>
      <c r="AK94" s="172"/>
      <c r="AL94" s="172"/>
      <c r="AM94" s="172"/>
      <c r="AN94" s="172"/>
      <c r="AO94" s="172"/>
      <c r="AP94" s="172"/>
      <c r="AQ94" s="172"/>
      <c r="AR94" s="172"/>
      <c r="AS94" s="172"/>
      <c r="AT94" s="172"/>
      <c r="AU94" s="172"/>
      <c r="AV94" s="172"/>
      <c r="AW94" s="172"/>
      <c r="AX94" s="172"/>
    </row>
    <row r="95" spans="1:50" s="174" customFormat="1" ht="13.15">
      <c r="A95" s="192"/>
      <c r="B95" s="533">
        <v>7.3</v>
      </c>
      <c r="C95" s="534"/>
      <c r="D95" s="473"/>
      <c r="E95" s="474"/>
      <c r="H95" s="293">
        <f t="shared" si="6"/>
        <v>0</v>
      </c>
      <c r="I95" s="200"/>
      <c r="J95" s="172"/>
      <c r="K95" s="172"/>
      <c r="L95" s="172"/>
      <c r="M95" s="172"/>
      <c r="N95" s="172"/>
      <c r="O95" s="172"/>
      <c r="P95" s="172"/>
      <c r="Q95" s="172"/>
      <c r="R95" s="172"/>
      <c r="S95" s="172"/>
      <c r="T95" s="172"/>
      <c r="U95" s="172"/>
      <c r="V95" s="172"/>
      <c r="W95" s="172"/>
      <c r="X95" s="172"/>
      <c r="Y95" s="172"/>
      <c r="Z95" s="172"/>
      <c r="AA95" s="172"/>
      <c r="AB95" s="172"/>
      <c r="AC95" s="172"/>
      <c r="AD95" s="172"/>
      <c r="AE95" s="172"/>
      <c r="AF95" s="172"/>
      <c r="AG95" s="172"/>
      <c r="AH95" s="172"/>
      <c r="AI95" s="172"/>
      <c r="AJ95" s="172"/>
      <c r="AK95" s="172"/>
      <c r="AL95" s="172"/>
      <c r="AM95" s="172"/>
      <c r="AN95" s="172"/>
      <c r="AO95" s="172"/>
      <c r="AP95" s="172"/>
      <c r="AQ95" s="172"/>
      <c r="AR95" s="172"/>
      <c r="AS95" s="172"/>
      <c r="AT95" s="172"/>
      <c r="AU95" s="172"/>
      <c r="AV95" s="172"/>
      <c r="AW95" s="172"/>
      <c r="AX95" s="172"/>
    </row>
    <row r="96" spans="1:50" s="332" customFormat="1" ht="13.15">
      <c r="A96" s="333"/>
      <c r="B96" s="533">
        <v>7.4</v>
      </c>
      <c r="C96" s="534"/>
      <c r="D96" s="473"/>
      <c r="E96" s="474"/>
      <c r="H96" s="334">
        <f t="shared" si="6"/>
        <v>0</v>
      </c>
      <c r="I96" s="335"/>
      <c r="J96" s="336"/>
      <c r="K96" s="336"/>
      <c r="L96" s="336"/>
      <c r="M96" s="336"/>
      <c r="N96" s="336"/>
      <c r="O96" s="336"/>
      <c r="P96" s="336"/>
      <c r="Q96" s="336"/>
      <c r="R96" s="336"/>
      <c r="S96" s="336"/>
      <c r="T96" s="336"/>
      <c r="U96" s="336"/>
      <c r="V96" s="336"/>
      <c r="W96" s="336"/>
      <c r="X96" s="336"/>
      <c r="Y96" s="336"/>
      <c r="Z96" s="336"/>
      <c r="AA96" s="336"/>
      <c r="AB96" s="336"/>
      <c r="AC96" s="336"/>
      <c r="AD96" s="336"/>
      <c r="AE96" s="336"/>
      <c r="AF96" s="336"/>
      <c r="AG96" s="336"/>
      <c r="AH96" s="336"/>
      <c r="AI96" s="336"/>
      <c r="AJ96" s="336"/>
      <c r="AK96" s="336"/>
      <c r="AL96" s="336"/>
      <c r="AM96" s="336"/>
      <c r="AN96" s="336"/>
      <c r="AO96" s="336"/>
      <c r="AP96" s="336"/>
      <c r="AQ96" s="336"/>
      <c r="AR96" s="336"/>
      <c r="AS96" s="336"/>
      <c r="AT96" s="336"/>
      <c r="AU96" s="336"/>
      <c r="AV96" s="336"/>
      <c r="AW96" s="336"/>
      <c r="AX96" s="336"/>
    </row>
    <row r="97" spans="1:50" s="332" customFormat="1" ht="13.15">
      <c r="A97" s="333"/>
      <c r="B97" s="533">
        <v>7.5</v>
      </c>
      <c r="C97" s="534"/>
      <c r="D97" s="473"/>
      <c r="E97" s="474"/>
      <c r="H97" s="334">
        <f t="shared" si="6"/>
        <v>0</v>
      </c>
      <c r="I97" s="335"/>
      <c r="J97" s="336"/>
      <c r="K97" s="336"/>
      <c r="L97" s="336"/>
      <c r="M97" s="336"/>
      <c r="N97" s="336"/>
      <c r="O97" s="336"/>
      <c r="P97" s="336"/>
      <c r="Q97" s="336"/>
      <c r="R97" s="336"/>
      <c r="S97" s="336"/>
      <c r="T97" s="336"/>
      <c r="U97" s="336"/>
      <c r="V97" s="336"/>
      <c r="W97" s="336"/>
      <c r="X97" s="336"/>
      <c r="Y97" s="336"/>
      <c r="Z97" s="336"/>
      <c r="AA97" s="336"/>
      <c r="AB97" s="336"/>
      <c r="AC97" s="336"/>
      <c r="AD97" s="336"/>
      <c r="AE97" s="336"/>
      <c r="AF97" s="336"/>
      <c r="AG97" s="336"/>
      <c r="AH97" s="336"/>
      <c r="AI97" s="336"/>
      <c r="AJ97" s="336"/>
      <c r="AK97" s="336"/>
      <c r="AL97" s="336"/>
      <c r="AM97" s="336"/>
      <c r="AN97" s="336"/>
      <c r="AO97" s="336"/>
      <c r="AP97" s="336"/>
      <c r="AQ97" s="336"/>
      <c r="AR97" s="336"/>
      <c r="AS97" s="336"/>
      <c r="AT97" s="336"/>
      <c r="AU97" s="336"/>
      <c r="AV97" s="336"/>
      <c r="AW97" s="336"/>
      <c r="AX97" s="336"/>
    </row>
    <row r="98" spans="1:50" s="332" customFormat="1" ht="13.15">
      <c r="A98" s="333"/>
      <c r="B98" s="533">
        <v>7.6</v>
      </c>
      <c r="C98" s="534"/>
      <c r="D98" s="473"/>
      <c r="E98" s="474"/>
      <c r="H98" s="334">
        <f t="shared" si="6"/>
        <v>0</v>
      </c>
      <c r="I98" s="335"/>
      <c r="J98" s="336"/>
      <c r="K98" s="336"/>
      <c r="L98" s="336"/>
      <c r="M98" s="336"/>
      <c r="N98" s="336"/>
      <c r="O98" s="336"/>
      <c r="P98" s="336"/>
      <c r="Q98" s="336"/>
      <c r="R98" s="336"/>
      <c r="S98" s="336"/>
      <c r="T98" s="336"/>
      <c r="U98" s="336"/>
      <c r="V98" s="336"/>
      <c r="W98" s="336"/>
      <c r="X98" s="336"/>
      <c r="Y98" s="336"/>
      <c r="Z98" s="336"/>
      <c r="AA98" s="336"/>
      <c r="AB98" s="336"/>
      <c r="AC98" s="336"/>
      <c r="AD98" s="336"/>
      <c r="AE98" s="336"/>
      <c r="AF98" s="336"/>
      <c r="AG98" s="336"/>
      <c r="AH98" s="336"/>
      <c r="AI98" s="336"/>
      <c r="AJ98" s="336"/>
      <c r="AK98" s="336"/>
      <c r="AL98" s="336"/>
      <c r="AM98" s="336"/>
      <c r="AN98" s="336"/>
      <c r="AO98" s="336"/>
      <c r="AP98" s="336"/>
      <c r="AQ98" s="336"/>
      <c r="AR98" s="336"/>
      <c r="AS98" s="336"/>
      <c r="AT98" s="336"/>
      <c r="AU98" s="336"/>
      <c r="AV98" s="336"/>
      <c r="AW98" s="336"/>
      <c r="AX98" s="336"/>
    </row>
    <row r="99" spans="1:50" s="332" customFormat="1" ht="13.15">
      <c r="A99" s="333"/>
      <c r="B99" s="533">
        <v>7.7</v>
      </c>
      <c r="C99" s="534"/>
      <c r="D99" s="473"/>
      <c r="E99" s="474"/>
      <c r="H99" s="334">
        <f t="shared" si="6"/>
        <v>0</v>
      </c>
      <c r="I99" s="335"/>
      <c r="J99" s="336"/>
      <c r="K99" s="336"/>
      <c r="L99" s="336"/>
      <c r="M99" s="336"/>
      <c r="N99" s="336"/>
      <c r="O99" s="336"/>
      <c r="P99" s="336"/>
      <c r="Q99" s="336"/>
      <c r="R99" s="336"/>
      <c r="S99" s="336"/>
      <c r="T99" s="336"/>
      <c r="U99" s="336"/>
      <c r="V99" s="336"/>
      <c r="W99" s="336"/>
      <c r="X99" s="336"/>
      <c r="Y99" s="336"/>
      <c r="Z99" s="336"/>
      <c r="AA99" s="336"/>
      <c r="AB99" s="336"/>
      <c r="AC99" s="336"/>
      <c r="AD99" s="336"/>
      <c r="AE99" s="336"/>
      <c r="AF99" s="336"/>
      <c r="AG99" s="336"/>
      <c r="AH99" s="336"/>
      <c r="AI99" s="336"/>
      <c r="AJ99" s="336"/>
      <c r="AK99" s="336"/>
      <c r="AL99" s="336"/>
      <c r="AM99" s="336"/>
      <c r="AN99" s="336"/>
      <c r="AO99" s="336"/>
      <c r="AP99" s="336"/>
      <c r="AQ99" s="336"/>
      <c r="AR99" s="336"/>
      <c r="AS99" s="336"/>
      <c r="AT99" s="336"/>
      <c r="AU99" s="336"/>
      <c r="AV99" s="336"/>
      <c r="AW99" s="336"/>
      <c r="AX99" s="336"/>
    </row>
    <row r="100" spans="1:50" s="332" customFormat="1" ht="13.15">
      <c r="A100" s="333"/>
      <c r="B100" s="533">
        <v>7.8</v>
      </c>
      <c r="C100" s="534"/>
      <c r="D100" s="473"/>
      <c r="E100" s="474"/>
      <c r="H100" s="334">
        <f t="shared" si="6"/>
        <v>0</v>
      </c>
      <c r="I100" s="335"/>
      <c r="J100" s="336"/>
      <c r="K100" s="336"/>
      <c r="L100" s="336"/>
      <c r="M100" s="336"/>
      <c r="N100" s="336"/>
      <c r="O100" s="336"/>
      <c r="P100" s="336"/>
      <c r="Q100" s="336"/>
      <c r="R100" s="336"/>
      <c r="S100" s="336"/>
      <c r="T100" s="336"/>
      <c r="U100" s="336"/>
      <c r="V100" s="336"/>
      <c r="W100" s="336"/>
      <c r="X100" s="336"/>
      <c r="Y100" s="336"/>
      <c r="Z100" s="336"/>
      <c r="AA100" s="336"/>
      <c r="AB100" s="336"/>
      <c r="AC100" s="336"/>
      <c r="AD100" s="336"/>
      <c r="AE100" s="336"/>
      <c r="AF100" s="336"/>
      <c r="AG100" s="336"/>
      <c r="AH100" s="336"/>
      <c r="AI100" s="336"/>
      <c r="AJ100" s="336"/>
      <c r="AK100" s="336"/>
      <c r="AL100" s="336"/>
      <c r="AM100" s="336"/>
      <c r="AN100" s="336"/>
      <c r="AO100" s="336"/>
      <c r="AP100" s="336"/>
      <c r="AQ100" s="336"/>
      <c r="AR100" s="336"/>
      <c r="AS100" s="336"/>
      <c r="AT100" s="336"/>
      <c r="AU100" s="336"/>
      <c r="AV100" s="336"/>
      <c r="AW100" s="336"/>
      <c r="AX100" s="336"/>
    </row>
    <row r="101" spans="1:50" s="332" customFormat="1" ht="13.15">
      <c r="A101" s="333"/>
      <c r="B101" s="533">
        <v>7.9</v>
      </c>
      <c r="C101" s="534"/>
      <c r="D101" s="473"/>
      <c r="E101" s="474"/>
      <c r="H101" s="334">
        <f t="shared" si="6"/>
        <v>0</v>
      </c>
      <c r="I101" s="335"/>
      <c r="J101" s="336"/>
      <c r="K101" s="336"/>
      <c r="L101" s="336"/>
      <c r="M101" s="336"/>
      <c r="N101" s="336"/>
      <c r="O101" s="336"/>
      <c r="P101" s="336"/>
      <c r="Q101" s="336"/>
      <c r="R101" s="336"/>
      <c r="S101" s="336"/>
      <c r="T101" s="336"/>
      <c r="U101" s="336"/>
      <c r="V101" s="336"/>
      <c r="W101" s="336"/>
      <c r="X101" s="336"/>
      <c r="Y101" s="336"/>
      <c r="Z101" s="336"/>
      <c r="AA101" s="336"/>
      <c r="AB101" s="336"/>
      <c r="AC101" s="336"/>
      <c r="AD101" s="336"/>
      <c r="AE101" s="336"/>
      <c r="AF101" s="336"/>
      <c r="AG101" s="336"/>
      <c r="AH101" s="336"/>
      <c r="AI101" s="336"/>
      <c r="AJ101" s="336"/>
      <c r="AK101" s="336"/>
      <c r="AL101" s="336"/>
      <c r="AM101" s="336"/>
      <c r="AN101" s="336"/>
      <c r="AO101" s="336"/>
      <c r="AP101" s="336"/>
      <c r="AQ101" s="336"/>
      <c r="AR101" s="336"/>
      <c r="AS101" s="336"/>
      <c r="AT101" s="336"/>
      <c r="AU101" s="336"/>
      <c r="AV101" s="336"/>
      <c r="AW101" s="336"/>
      <c r="AX101" s="336"/>
    </row>
    <row r="102" spans="1:50" ht="13.15">
      <c r="A102" s="218"/>
      <c r="B102" s="221"/>
      <c r="C102" s="221"/>
      <c r="D102" s="473"/>
      <c r="E102" s="474"/>
      <c r="F102" s="222"/>
      <c r="G102" s="222"/>
      <c r="H102" s="293"/>
      <c r="I102" s="223"/>
    </row>
    <row r="103" spans="1:50" ht="13.15">
      <c r="A103" s="203"/>
      <c r="B103" s="204" t="s">
        <v>136</v>
      </c>
      <c r="C103" s="205"/>
      <c r="D103" s="475"/>
      <c r="E103" s="476"/>
      <c r="F103" s="205"/>
      <c r="G103" s="205"/>
      <c r="H103" s="296">
        <f>SUM(H92:H102)</f>
        <v>0</v>
      </c>
      <c r="I103" s="224"/>
    </row>
    <row r="104" spans="1:50" ht="13.15">
      <c r="A104" s="225"/>
      <c r="B104" s="226"/>
      <c r="C104" s="226"/>
      <c r="D104" s="227"/>
      <c r="E104" s="226"/>
      <c r="F104" s="226"/>
      <c r="G104" s="226"/>
      <c r="H104" s="300"/>
      <c r="I104" s="228"/>
      <c r="N104" s="336"/>
      <c r="O104" s="336"/>
      <c r="P104" s="336"/>
      <c r="Q104" s="336"/>
      <c r="R104" s="336"/>
      <c r="S104" s="336"/>
      <c r="T104" s="336"/>
      <c r="U104" s="336"/>
      <c r="V104" s="336"/>
      <c r="W104" s="336"/>
    </row>
    <row r="105" spans="1:50" s="30" customFormat="1" ht="13.15">
      <c r="A105" s="89" t="s">
        <v>137</v>
      </c>
      <c r="B105" s="90"/>
      <c r="C105" s="90"/>
      <c r="D105" s="151"/>
      <c r="E105" s="90"/>
      <c r="F105" s="90"/>
      <c r="G105" s="90"/>
      <c r="H105" s="292">
        <f>SUM(H103+H89+H80+H71+H61+H52+H28)</f>
        <v>0</v>
      </c>
      <c r="I105" s="152"/>
      <c r="J105" s="70"/>
      <c r="K105" s="336"/>
      <c r="L105" s="336"/>
      <c r="M105" s="336"/>
      <c r="N105" s="336"/>
      <c r="O105" s="336"/>
      <c r="P105" s="336"/>
      <c r="Q105" s="336"/>
      <c r="R105" s="336"/>
      <c r="S105" s="336"/>
      <c r="T105" s="336"/>
      <c r="U105" s="336"/>
      <c r="V105" s="336"/>
      <c r="W105" s="336"/>
      <c r="X105" s="70"/>
      <c r="Y105" s="70"/>
      <c r="Z105" s="70"/>
      <c r="AA105" s="70"/>
      <c r="AB105" s="70"/>
      <c r="AC105" s="70"/>
      <c r="AD105" s="70"/>
      <c r="AE105" s="70"/>
      <c r="AF105" s="70"/>
      <c r="AG105" s="70"/>
      <c r="AH105" s="70"/>
      <c r="AI105" s="70"/>
      <c r="AJ105" s="70"/>
      <c r="AK105" s="70"/>
      <c r="AL105" s="70"/>
      <c r="AM105" s="70"/>
      <c r="AN105" s="70"/>
      <c r="AO105" s="70"/>
      <c r="AP105" s="70"/>
      <c r="AQ105" s="70"/>
      <c r="AR105" s="70"/>
      <c r="AS105" s="70"/>
      <c r="AT105" s="70"/>
      <c r="AU105" s="70"/>
      <c r="AV105" s="70"/>
      <c r="AW105" s="70"/>
      <c r="AX105" s="70"/>
    </row>
    <row r="106" spans="1:50" ht="13.15">
      <c r="A106" s="225"/>
      <c r="B106" s="226"/>
      <c r="C106" s="226"/>
      <c r="D106" s="227"/>
      <c r="E106" s="226"/>
      <c r="F106" s="226"/>
      <c r="G106" s="226"/>
      <c r="H106" s="300"/>
      <c r="I106" s="232"/>
      <c r="K106" s="336"/>
      <c r="L106" s="336"/>
      <c r="M106" s="336"/>
      <c r="N106" s="336"/>
      <c r="O106" s="336"/>
      <c r="P106" s="336"/>
      <c r="Q106" s="336"/>
      <c r="R106" s="336"/>
      <c r="S106" s="336"/>
      <c r="T106" s="336"/>
      <c r="U106" s="336"/>
      <c r="V106" s="336"/>
      <c r="W106" s="336"/>
    </row>
    <row r="107" spans="1:50" s="30" customFormat="1" ht="13.15">
      <c r="A107" s="89" t="s">
        <v>138</v>
      </c>
      <c r="B107" s="90"/>
      <c r="C107" s="90"/>
      <c r="D107" s="151"/>
      <c r="E107" s="90"/>
      <c r="F107" s="90"/>
      <c r="G107" s="90"/>
      <c r="H107" s="292">
        <f>H105</f>
        <v>0</v>
      </c>
      <c r="I107" s="152"/>
      <c r="J107" s="70"/>
      <c r="K107" s="336"/>
      <c r="L107" s="336"/>
      <c r="M107" s="336"/>
      <c r="N107" s="336"/>
      <c r="O107" s="336"/>
      <c r="P107" s="336"/>
      <c r="Q107" s="336"/>
      <c r="R107" s="336"/>
      <c r="S107" s="336"/>
      <c r="T107" s="336"/>
      <c r="U107" s="336"/>
      <c r="V107" s="336"/>
      <c r="W107" s="336"/>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70"/>
      <c r="AV107" s="70"/>
      <c r="AW107" s="70"/>
      <c r="AX107" s="70"/>
    </row>
    <row r="108" spans="1:50" s="171" customFormat="1" ht="13.15">
      <c r="A108" s="233"/>
      <c r="H108" s="177"/>
      <c r="K108" s="336"/>
      <c r="L108" s="336"/>
      <c r="M108" s="336"/>
      <c r="N108" s="336"/>
      <c r="O108" s="336"/>
      <c r="P108" s="336"/>
      <c r="Q108" s="336"/>
      <c r="R108" s="336"/>
      <c r="S108" s="336"/>
      <c r="T108" s="336"/>
      <c r="U108" s="336"/>
      <c r="V108" s="336"/>
      <c r="W108" s="336"/>
    </row>
    <row r="109" spans="1:50" s="171" customFormat="1" ht="13.15">
      <c r="A109" s="233"/>
      <c r="H109" s="177"/>
      <c r="N109" s="336"/>
      <c r="O109" s="336"/>
      <c r="P109" s="336"/>
      <c r="Q109" s="336"/>
      <c r="R109" s="336"/>
      <c r="S109" s="336"/>
      <c r="T109" s="336"/>
      <c r="U109" s="336"/>
      <c r="V109" s="336"/>
      <c r="W109" s="336"/>
    </row>
    <row r="110" spans="1:50" s="171" customFormat="1" ht="13.15">
      <c r="A110" s="233"/>
      <c r="H110" s="177"/>
    </row>
    <row r="111" spans="1:50" s="171" customFormat="1" ht="13.15">
      <c r="A111" s="233"/>
      <c r="H111" s="177"/>
    </row>
    <row r="112" spans="1:50" s="171" customFormat="1" ht="13.15">
      <c r="A112" s="233"/>
      <c r="H112" s="177"/>
    </row>
    <row r="113" spans="1:8" s="171" customFormat="1" ht="13.15">
      <c r="A113" s="233"/>
      <c r="H113" s="177"/>
    </row>
    <row r="114" spans="1:8" s="171" customFormat="1" ht="13.15">
      <c r="A114" s="233"/>
      <c r="H114" s="177"/>
    </row>
    <row r="115" spans="1:8" s="171" customFormat="1" ht="13.15">
      <c r="A115" s="233"/>
      <c r="H115" s="177"/>
    </row>
    <row r="116" spans="1:8" s="171" customFormat="1" ht="13.15">
      <c r="A116" s="233"/>
      <c r="H116" s="177"/>
    </row>
    <row r="117" spans="1:8" s="171" customFormat="1" ht="13.15">
      <c r="A117" s="233"/>
      <c r="H117" s="177"/>
    </row>
    <row r="118" spans="1:8" s="171" customFormat="1" ht="13.15">
      <c r="A118" s="233"/>
      <c r="H118" s="177"/>
    </row>
    <row r="119" spans="1:8" s="171" customFormat="1" ht="13.15">
      <c r="A119" s="233"/>
      <c r="H119" s="177"/>
    </row>
    <row r="120" spans="1:8" s="171" customFormat="1" ht="13.15">
      <c r="A120" s="233"/>
      <c r="H120" s="177"/>
    </row>
    <row r="121" spans="1:8" s="171" customFormat="1" ht="13.15">
      <c r="A121" s="233"/>
      <c r="H121" s="177"/>
    </row>
    <row r="122" spans="1:8" s="171" customFormat="1" ht="13.15">
      <c r="A122" s="233"/>
      <c r="H122" s="177"/>
    </row>
    <row r="123" spans="1:8" s="171" customFormat="1" ht="13.15">
      <c r="A123" s="233"/>
      <c r="H123" s="177"/>
    </row>
    <row r="124" spans="1:8" s="171" customFormat="1" ht="13.15">
      <c r="A124" s="233"/>
      <c r="H124" s="177"/>
    </row>
    <row r="125" spans="1:8" s="171" customFormat="1" ht="13.15">
      <c r="A125" s="233"/>
      <c r="H125" s="177"/>
    </row>
    <row r="126" spans="1:8" s="171" customFormat="1" ht="13.15">
      <c r="A126" s="233"/>
      <c r="H126" s="177"/>
    </row>
    <row r="127" spans="1:8" s="171" customFormat="1" ht="13.15">
      <c r="A127" s="233"/>
      <c r="H127" s="177"/>
    </row>
    <row r="128" spans="1:8" s="171" customFormat="1" ht="13.15">
      <c r="A128" s="233"/>
      <c r="H128" s="177"/>
    </row>
    <row r="129" spans="1:8" s="171" customFormat="1" ht="13.15">
      <c r="A129" s="233"/>
      <c r="H129" s="177"/>
    </row>
    <row r="130" spans="1:8" s="171" customFormat="1" ht="13.15">
      <c r="A130" s="233"/>
      <c r="H130" s="177"/>
    </row>
    <row r="131" spans="1:8" s="171" customFormat="1" ht="13.15">
      <c r="A131" s="233"/>
      <c r="H131" s="177"/>
    </row>
    <row r="132" spans="1:8" s="171" customFormat="1" ht="13.15">
      <c r="A132" s="233"/>
      <c r="H132" s="177"/>
    </row>
    <row r="133" spans="1:8" s="171" customFormat="1" ht="13.15">
      <c r="A133" s="233"/>
      <c r="H133" s="177"/>
    </row>
    <row r="134" spans="1:8" s="171" customFormat="1" ht="13.15">
      <c r="A134" s="233"/>
      <c r="H134" s="177"/>
    </row>
    <row r="135" spans="1:8" s="171" customFormat="1" ht="13.15">
      <c r="A135" s="233"/>
      <c r="H135" s="177"/>
    </row>
    <row r="136" spans="1:8" s="171" customFormat="1" ht="13.15">
      <c r="A136" s="233"/>
      <c r="H136" s="177"/>
    </row>
    <row r="137" spans="1:8" s="171" customFormat="1" ht="13.15">
      <c r="A137" s="233"/>
      <c r="H137" s="177"/>
    </row>
    <row r="138" spans="1:8" s="171" customFormat="1" ht="13.15">
      <c r="A138" s="233"/>
      <c r="H138" s="177"/>
    </row>
    <row r="139" spans="1:8" s="171" customFormat="1" ht="13.15">
      <c r="A139" s="233"/>
      <c r="H139" s="177"/>
    </row>
    <row r="140" spans="1:8" s="171" customFormat="1" ht="13.15">
      <c r="A140" s="233"/>
      <c r="H140" s="177"/>
    </row>
    <row r="141" spans="1:8" s="171" customFormat="1" ht="13.15">
      <c r="A141" s="233"/>
      <c r="H141" s="177"/>
    </row>
    <row r="142" spans="1:8" s="171" customFormat="1" ht="13.15">
      <c r="A142" s="233"/>
      <c r="H142" s="177"/>
    </row>
    <row r="143" spans="1:8" s="171" customFormat="1" ht="13.15">
      <c r="A143" s="233"/>
      <c r="H143" s="177"/>
    </row>
    <row r="144" spans="1:8" s="171" customFormat="1" ht="13.15">
      <c r="A144" s="233"/>
      <c r="H144" s="177"/>
    </row>
    <row r="145" spans="8:8" s="171" customFormat="1" ht="13.15">
      <c r="H145" s="177"/>
    </row>
    <row r="146" spans="8:8" s="171" customFormat="1" ht="13.15">
      <c r="H146" s="177"/>
    </row>
    <row r="147" spans="8:8" s="171" customFormat="1" ht="13.15">
      <c r="H147" s="177"/>
    </row>
    <row r="148" spans="8:8" s="171" customFormat="1" ht="13.15">
      <c r="H148" s="177"/>
    </row>
    <row r="149" spans="8:8" s="171" customFormat="1" ht="13.15">
      <c r="H149" s="177"/>
    </row>
    <row r="150" spans="8:8" s="171" customFormat="1" ht="13.15">
      <c r="H150" s="177"/>
    </row>
    <row r="151" spans="8:8" s="171" customFormat="1" ht="13.15">
      <c r="H151" s="177"/>
    </row>
    <row r="152" spans="8:8" s="171" customFormat="1" ht="13.15">
      <c r="H152" s="177"/>
    </row>
    <row r="153" spans="8:8" s="171" customFormat="1" ht="13.15">
      <c r="H153" s="177"/>
    </row>
    <row r="154" spans="8:8" s="171" customFormat="1" ht="13.15">
      <c r="H154" s="177"/>
    </row>
    <row r="155" spans="8:8" s="171" customFormat="1" ht="13.15">
      <c r="H155" s="177"/>
    </row>
    <row r="156" spans="8:8" s="171" customFormat="1" ht="13.15">
      <c r="H156" s="177"/>
    </row>
    <row r="157" spans="8:8" s="171" customFormat="1" ht="13.15">
      <c r="H157" s="177"/>
    </row>
    <row r="158" spans="8:8" s="171" customFormat="1" ht="13.15">
      <c r="H158" s="177"/>
    </row>
    <row r="159" spans="8:8" s="171" customFormat="1" ht="13.15">
      <c r="H159" s="177"/>
    </row>
    <row r="160" spans="8:8" s="171" customFormat="1" ht="13.15">
      <c r="H160" s="177"/>
    </row>
    <row r="161" spans="8:8" s="171" customFormat="1" ht="13.15">
      <c r="H161" s="177"/>
    </row>
    <row r="162" spans="8:8" s="171" customFormat="1" ht="13.15">
      <c r="H162" s="177"/>
    </row>
    <row r="163" spans="8:8" s="171" customFormat="1" ht="13.15">
      <c r="H163" s="177"/>
    </row>
    <row r="164" spans="8:8" s="171" customFormat="1" ht="13.15">
      <c r="H164" s="177"/>
    </row>
    <row r="165" spans="8:8" s="171" customFormat="1" ht="13.15">
      <c r="H165" s="177"/>
    </row>
    <row r="166" spans="8:8" s="171" customFormat="1" ht="13.15">
      <c r="H166" s="177"/>
    </row>
    <row r="167" spans="8:8" s="171" customFormat="1" ht="13.15">
      <c r="H167" s="177"/>
    </row>
    <row r="168" spans="8:8" s="171" customFormat="1" ht="13.15">
      <c r="H168" s="177"/>
    </row>
    <row r="169" spans="8:8" s="171" customFormat="1" ht="13.15">
      <c r="H169" s="177"/>
    </row>
    <row r="170" spans="8:8" s="171" customFormat="1" ht="13.15">
      <c r="H170" s="177"/>
    </row>
    <row r="171" spans="8:8" s="171" customFormat="1" ht="13.15">
      <c r="H171" s="177"/>
    </row>
    <row r="172" spans="8:8" s="171" customFormat="1" ht="13.15">
      <c r="H172" s="177"/>
    </row>
    <row r="173" spans="8:8" s="171" customFormat="1" ht="13.15">
      <c r="H173" s="177"/>
    </row>
    <row r="174" spans="8:8" s="171" customFormat="1" ht="13.15">
      <c r="H174" s="177"/>
    </row>
    <row r="175" spans="8:8" s="171" customFormat="1" ht="13.15">
      <c r="H175" s="177"/>
    </row>
    <row r="176" spans="8:8" s="171" customFormat="1" ht="13.15">
      <c r="H176" s="177"/>
    </row>
    <row r="177" spans="8:8" s="171" customFormat="1" ht="13.15">
      <c r="H177" s="177"/>
    </row>
    <row r="178" spans="8:8" s="171" customFormat="1" ht="13.15">
      <c r="H178" s="177"/>
    </row>
    <row r="179" spans="8:8" s="171" customFormat="1" ht="13.15">
      <c r="H179" s="177"/>
    </row>
    <row r="180" spans="8:8" s="171" customFormat="1" ht="13.15">
      <c r="H180" s="177"/>
    </row>
    <row r="181" spans="8:8" s="171" customFormat="1" ht="13.15">
      <c r="H181" s="177"/>
    </row>
    <row r="182" spans="8:8" s="171" customFormat="1" ht="13.15">
      <c r="H182" s="177"/>
    </row>
    <row r="183" spans="8:8" s="171" customFormat="1" ht="13.15">
      <c r="H183" s="177"/>
    </row>
    <row r="184" spans="8:8" s="171" customFormat="1" ht="13.15">
      <c r="H184" s="177"/>
    </row>
    <row r="185" spans="8:8" s="171" customFormat="1" ht="13.15">
      <c r="H185" s="177"/>
    </row>
    <row r="186" spans="8:8" s="171" customFormat="1" ht="13.15">
      <c r="H186" s="177"/>
    </row>
    <row r="187" spans="8:8" s="171" customFormat="1" ht="13.15">
      <c r="H187" s="177"/>
    </row>
    <row r="188" spans="8:8" s="171" customFormat="1" ht="13.15">
      <c r="H188" s="177"/>
    </row>
    <row r="189" spans="8:8" s="171" customFormat="1" ht="13.15">
      <c r="H189" s="177"/>
    </row>
    <row r="190" spans="8:8" s="171" customFormat="1" ht="13.15">
      <c r="H190" s="177"/>
    </row>
    <row r="191" spans="8:8" s="171" customFormat="1" ht="13.15">
      <c r="H191" s="177"/>
    </row>
    <row r="192" spans="8:8" s="171" customFormat="1" ht="13.15">
      <c r="H192" s="177"/>
    </row>
    <row r="193" spans="8:8" s="171" customFormat="1" ht="13.15">
      <c r="H193" s="177"/>
    </row>
    <row r="194" spans="8:8" s="171" customFormat="1" ht="13.15">
      <c r="H194" s="177"/>
    </row>
    <row r="195" spans="8:8" s="171" customFormat="1" ht="13.15">
      <c r="H195" s="177"/>
    </row>
    <row r="196" spans="8:8" s="171" customFormat="1" ht="13.15">
      <c r="H196" s="177"/>
    </row>
    <row r="197" spans="8:8" s="171" customFormat="1" ht="13.15">
      <c r="H197" s="177"/>
    </row>
    <row r="198" spans="8:8" s="171" customFormat="1" ht="13.15">
      <c r="H198" s="177"/>
    </row>
    <row r="199" spans="8:8" s="171" customFormat="1" ht="13.15">
      <c r="H199" s="177"/>
    </row>
    <row r="200" spans="8:8" s="171" customFormat="1" ht="13.15">
      <c r="H200" s="177"/>
    </row>
    <row r="201" spans="8:8" s="171" customFormat="1" ht="13.15">
      <c r="H201" s="177"/>
    </row>
    <row r="202" spans="8:8" s="171" customFormat="1" ht="13.15">
      <c r="H202" s="177"/>
    </row>
    <row r="203" spans="8:8" s="171" customFormat="1" ht="13.15">
      <c r="H203" s="177"/>
    </row>
    <row r="204" spans="8:8" s="171" customFormat="1" ht="13.15">
      <c r="H204" s="177"/>
    </row>
    <row r="205" spans="8:8" s="171" customFormat="1" ht="13.15">
      <c r="H205" s="177"/>
    </row>
    <row r="206" spans="8:8" s="171" customFormat="1" ht="13.15">
      <c r="H206" s="177"/>
    </row>
    <row r="207" spans="8:8" s="171" customFormat="1" ht="13.15">
      <c r="H207" s="177"/>
    </row>
    <row r="208" spans="8:8" s="171" customFormat="1" ht="13.15">
      <c r="H208" s="177"/>
    </row>
    <row r="209" spans="8:8" s="171" customFormat="1" ht="13.15">
      <c r="H209" s="177"/>
    </row>
    <row r="210" spans="8:8" s="171" customFormat="1" ht="13.15">
      <c r="H210" s="177"/>
    </row>
    <row r="211" spans="8:8" s="171" customFormat="1" ht="13.15">
      <c r="H211" s="177"/>
    </row>
    <row r="212" spans="8:8" s="171" customFormat="1" ht="13.15">
      <c r="H212" s="177"/>
    </row>
    <row r="213" spans="8:8" s="171" customFormat="1" ht="13.15">
      <c r="H213" s="177"/>
    </row>
    <row r="214" spans="8:8" s="171" customFormat="1" ht="13.15">
      <c r="H214" s="177"/>
    </row>
    <row r="215" spans="8:8" s="171" customFormat="1" ht="13.15">
      <c r="H215" s="177"/>
    </row>
    <row r="216" spans="8:8" s="171" customFormat="1" ht="13.15">
      <c r="H216" s="177"/>
    </row>
    <row r="217" spans="8:8" s="171" customFormat="1" ht="13.15">
      <c r="H217" s="177"/>
    </row>
    <row r="218" spans="8:8" s="171" customFormat="1" ht="13.15">
      <c r="H218" s="177"/>
    </row>
    <row r="219" spans="8:8" s="171" customFormat="1" ht="13.15">
      <c r="H219" s="177"/>
    </row>
    <row r="220" spans="8:8" s="171" customFormat="1" ht="13.15">
      <c r="H220" s="177"/>
    </row>
    <row r="221" spans="8:8" s="171" customFormat="1" ht="13.15">
      <c r="H221" s="177"/>
    </row>
    <row r="222" spans="8:8" s="171" customFormat="1" ht="13.15">
      <c r="H222" s="177"/>
    </row>
    <row r="223" spans="8:8" s="171" customFormat="1" ht="13.15">
      <c r="H223" s="177"/>
    </row>
    <row r="224" spans="8:8" s="171" customFormat="1" ht="13.15">
      <c r="H224" s="177"/>
    </row>
    <row r="225" spans="8:8" s="171" customFormat="1" ht="13.15">
      <c r="H225" s="177"/>
    </row>
    <row r="226" spans="8:8" s="171" customFormat="1" ht="13.15">
      <c r="H226" s="177"/>
    </row>
    <row r="227" spans="8:8" s="171" customFormat="1" ht="13.15">
      <c r="H227" s="177"/>
    </row>
    <row r="228" spans="8:8" s="171" customFormat="1" ht="13.15">
      <c r="H228" s="177"/>
    </row>
    <row r="229" spans="8:8" s="171" customFormat="1" ht="13.15">
      <c r="H229" s="177"/>
    </row>
    <row r="230" spans="8:8" s="171" customFormat="1" ht="13.15">
      <c r="H230" s="177"/>
    </row>
    <row r="231" spans="8:8" s="171" customFormat="1" ht="13.15">
      <c r="H231" s="177"/>
    </row>
    <row r="232" spans="8:8" s="171" customFormat="1" ht="13.15">
      <c r="H232" s="177"/>
    </row>
    <row r="233" spans="8:8" s="171" customFormat="1" ht="13.15">
      <c r="H233" s="177"/>
    </row>
    <row r="234" spans="8:8" s="171" customFormat="1" ht="13.15">
      <c r="H234" s="177"/>
    </row>
    <row r="235" spans="8:8" s="171" customFormat="1" ht="13.15">
      <c r="H235" s="177"/>
    </row>
    <row r="236" spans="8:8" s="171" customFormat="1" ht="13.15">
      <c r="H236" s="177"/>
    </row>
    <row r="237" spans="8:8" s="171" customFormat="1" ht="13.15">
      <c r="H237" s="177"/>
    </row>
    <row r="238" spans="8:8" s="171" customFormat="1" ht="13.15">
      <c r="H238" s="177"/>
    </row>
    <row r="239" spans="8:8" s="171" customFormat="1" ht="13.15">
      <c r="H239" s="177"/>
    </row>
    <row r="240" spans="8:8" s="171" customFormat="1" ht="13.15">
      <c r="H240" s="177"/>
    </row>
    <row r="241" spans="8:8" s="171" customFormat="1" ht="13.15">
      <c r="H241" s="177"/>
    </row>
    <row r="242" spans="8:8" s="171" customFormat="1" ht="13.15">
      <c r="H242" s="177"/>
    </row>
    <row r="243" spans="8:8" s="171" customFormat="1" ht="13.15">
      <c r="H243" s="177"/>
    </row>
    <row r="244" spans="8:8" s="171" customFormat="1" ht="13.15">
      <c r="H244" s="177"/>
    </row>
    <row r="245" spans="8:8" s="171" customFormat="1" ht="13.15">
      <c r="H245" s="177"/>
    </row>
    <row r="246" spans="8:8" s="171" customFormat="1" ht="13.15">
      <c r="H246" s="177"/>
    </row>
    <row r="247" spans="8:8" s="171" customFormat="1" ht="13.15">
      <c r="H247" s="177"/>
    </row>
    <row r="248" spans="8:8" s="171" customFormat="1" ht="13.15">
      <c r="H248" s="177"/>
    </row>
    <row r="249" spans="8:8" s="171" customFormat="1" ht="13.15">
      <c r="H249" s="177"/>
    </row>
    <row r="250" spans="8:8" s="171" customFormat="1" ht="13.15">
      <c r="H250" s="177"/>
    </row>
    <row r="251" spans="8:8" s="171" customFormat="1" ht="13.15">
      <c r="H251" s="177"/>
    </row>
    <row r="252" spans="8:8" s="171" customFormat="1" ht="13.15">
      <c r="H252" s="177"/>
    </row>
    <row r="253" spans="8:8" s="171" customFormat="1" ht="13.15">
      <c r="H253" s="177"/>
    </row>
    <row r="254" spans="8:8" s="171" customFormat="1" ht="13.15">
      <c r="H254" s="177"/>
    </row>
    <row r="255" spans="8:8" s="171" customFormat="1" ht="13.15">
      <c r="H255" s="177"/>
    </row>
    <row r="256" spans="8:8" s="171" customFormat="1" ht="13.15">
      <c r="H256" s="177"/>
    </row>
    <row r="257" spans="8:8" s="171" customFormat="1" ht="13.15">
      <c r="H257" s="177"/>
    </row>
    <row r="258" spans="8:8" s="171" customFormat="1" ht="13.15">
      <c r="H258" s="177"/>
    </row>
    <row r="259" spans="8:8" s="171" customFormat="1" ht="13.15">
      <c r="H259" s="177"/>
    </row>
    <row r="260" spans="8:8" s="171" customFormat="1" ht="13.15">
      <c r="H260" s="177"/>
    </row>
    <row r="261" spans="8:8" s="171" customFormat="1" ht="13.15">
      <c r="H261" s="177"/>
    </row>
    <row r="262" spans="8:8" s="171" customFormat="1" ht="13.15">
      <c r="H262" s="177"/>
    </row>
    <row r="263" spans="8:8" s="171" customFormat="1" ht="13.15">
      <c r="H263" s="177"/>
    </row>
    <row r="264" spans="8:8" s="171" customFormat="1" ht="13.15">
      <c r="H264" s="177"/>
    </row>
    <row r="265" spans="8:8" s="171" customFormat="1" ht="13.15">
      <c r="H265" s="177"/>
    </row>
    <row r="266" spans="8:8" s="171" customFormat="1" ht="13.15">
      <c r="H266" s="177"/>
    </row>
    <row r="267" spans="8:8" s="171" customFormat="1" ht="13.15">
      <c r="H267" s="177"/>
    </row>
    <row r="268" spans="8:8" s="171" customFormat="1" ht="13.15">
      <c r="H268" s="177"/>
    </row>
    <row r="269" spans="8:8" s="171" customFormat="1" ht="13.15">
      <c r="H269" s="177"/>
    </row>
    <row r="270" spans="8:8" s="171" customFormat="1" ht="13.15">
      <c r="H270" s="177"/>
    </row>
    <row r="271" spans="8:8" s="171" customFormat="1" ht="13.15">
      <c r="H271" s="177"/>
    </row>
    <row r="272" spans="8:8" s="171" customFormat="1" ht="13.15">
      <c r="H272" s="177"/>
    </row>
    <row r="273" spans="8:8" s="171" customFormat="1" ht="13.15">
      <c r="H273" s="177"/>
    </row>
    <row r="274" spans="8:8" s="171" customFormat="1" ht="13.15">
      <c r="H274" s="177"/>
    </row>
    <row r="275" spans="8:8" s="171" customFormat="1" ht="13.15">
      <c r="H275" s="177"/>
    </row>
    <row r="276" spans="8:8" s="171" customFormat="1" ht="13.15">
      <c r="H276" s="177"/>
    </row>
    <row r="277" spans="8:8" s="171" customFormat="1" ht="13.15">
      <c r="H277" s="177"/>
    </row>
    <row r="278" spans="8:8" s="171" customFormat="1" ht="13.15">
      <c r="H278" s="177"/>
    </row>
    <row r="279" spans="8:8" s="171" customFormat="1" ht="13.15">
      <c r="H279" s="177"/>
    </row>
    <row r="280" spans="8:8" s="171" customFormat="1" ht="13.15">
      <c r="H280" s="177"/>
    </row>
    <row r="281" spans="8:8" s="171" customFormat="1" ht="13.15">
      <c r="H281" s="177"/>
    </row>
    <row r="282" spans="8:8" s="171" customFormat="1" ht="13.15">
      <c r="H282" s="177"/>
    </row>
    <row r="283" spans="8:8" s="171" customFormat="1" ht="13.15">
      <c r="H283" s="177"/>
    </row>
    <row r="284" spans="8:8" s="171" customFormat="1" ht="13.15">
      <c r="H284" s="177"/>
    </row>
    <row r="285" spans="8:8" s="171" customFormat="1" ht="13.15">
      <c r="H285" s="177"/>
    </row>
    <row r="286" spans="8:8" s="171" customFormat="1" ht="13.15">
      <c r="H286" s="177"/>
    </row>
    <row r="287" spans="8:8" s="171" customFormat="1" ht="13.15">
      <c r="H287" s="177"/>
    </row>
    <row r="288" spans="8:8" s="171" customFormat="1" ht="13.15">
      <c r="H288" s="177"/>
    </row>
    <row r="289" spans="8:8" s="171" customFormat="1" ht="13.15">
      <c r="H289" s="177"/>
    </row>
    <row r="290" spans="8:8" s="171" customFormat="1" ht="13.15">
      <c r="H290" s="177"/>
    </row>
    <row r="291" spans="8:8" s="171" customFormat="1" ht="13.15">
      <c r="H291" s="177"/>
    </row>
    <row r="292" spans="8:8" s="171" customFormat="1" ht="13.15">
      <c r="H292" s="177"/>
    </row>
    <row r="293" spans="8:8" s="171" customFormat="1" ht="13.15">
      <c r="H293" s="177"/>
    </row>
    <row r="294" spans="8:8" s="171" customFormat="1" ht="13.15">
      <c r="H294" s="177"/>
    </row>
    <row r="295" spans="8:8" s="171" customFormat="1" ht="13.15">
      <c r="H295" s="177"/>
    </row>
    <row r="296" spans="8:8" s="171" customFormat="1" ht="13.15">
      <c r="H296" s="177"/>
    </row>
    <row r="297" spans="8:8" s="171" customFormat="1" ht="13.15">
      <c r="H297" s="177"/>
    </row>
    <row r="298" spans="8:8" s="171" customFormat="1" ht="13.15">
      <c r="H298" s="177"/>
    </row>
    <row r="299" spans="8:8" s="171" customFormat="1" ht="13.15">
      <c r="H299" s="177"/>
    </row>
    <row r="300" spans="8:8" s="171" customFormat="1" ht="13.15">
      <c r="H300" s="177"/>
    </row>
    <row r="301" spans="8:8" s="171" customFormat="1" ht="13.15">
      <c r="H301" s="177"/>
    </row>
    <row r="302" spans="8:8" s="171" customFormat="1" ht="13.15">
      <c r="H302" s="177"/>
    </row>
    <row r="303" spans="8:8" s="171" customFormat="1" ht="13.15">
      <c r="H303" s="177"/>
    </row>
    <row r="304" spans="8:8" s="171" customFormat="1" ht="13.15">
      <c r="H304" s="177"/>
    </row>
    <row r="305" spans="8:8" s="171" customFormat="1" ht="13.15">
      <c r="H305" s="177"/>
    </row>
    <row r="306" spans="8:8" s="171" customFormat="1" ht="13.15">
      <c r="H306" s="177"/>
    </row>
    <row r="307" spans="8:8" s="171" customFormat="1" ht="13.15">
      <c r="H307" s="177"/>
    </row>
    <row r="308" spans="8:8" s="171" customFormat="1" ht="13.15">
      <c r="H308" s="177"/>
    </row>
    <row r="309" spans="8:8" s="171" customFormat="1" ht="13.15">
      <c r="H309" s="177"/>
    </row>
    <row r="310" spans="8:8" s="171" customFormat="1" ht="13.15">
      <c r="H310" s="177"/>
    </row>
    <row r="311" spans="8:8" s="171" customFormat="1" ht="13.15">
      <c r="H311" s="177"/>
    </row>
    <row r="312" spans="8:8" s="171" customFormat="1" ht="13.15">
      <c r="H312" s="177"/>
    </row>
    <row r="313" spans="8:8" s="171" customFormat="1" ht="13.15">
      <c r="H313" s="177"/>
    </row>
    <row r="314" spans="8:8" s="171" customFormat="1" ht="13.15">
      <c r="H314" s="177"/>
    </row>
    <row r="315" spans="8:8" s="171" customFormat="1" ht="13.15">
      <c r="H315" s="177"/>
    </row>
    <row r="316" spans="8:8" s="171" customFormat="1" ht="13.15">
      <c r="H316" s="177"/>
    </row>
    <row r="317" spans="8:8" s="171" customFormat="1" ht="13.15">
      <c r="H317" s="177"/>
    </row>
    <row r="318" spans="8:8" s="171" customFormat="1" ht="13.15">
      <c r="H318" s="177"/>
    </row>
    <row r="319" spans="8:8" s="171" customFormat="1" ht="13.15">
      <c r="H319" s="177"/>
    </row>
    <row r="320" spans="8:8" s="171" customFormat="1" ht="13.15">
      <c r="H320" s="177"/>
    </row>
    <row r="321" spans="8:8" s="171" customFormat="1" ht="13.15">
      <c r="H321" s="177"/>
    </row>
    <row r="322" spans="8:8" s="171" customFormat="1" ht="13.15">
      <c r="H322" s="177"/>
    </row>
    <row r="323" spans="8:8" s="171" customFormat="1" ht="13.15">
      <c r="H323" s="177"/>
    </row>
    <row r="324" spans="8:8" s="171" customFormat="1" ht="13.15">
      <c r="H324" s="177"/>
    </row>
    <row r="325" spans="8:8" s="171" customFormat="1" ht="13.15">
      <c r="H325" s="177"/>
    </row>
    <row r="326" spans="8:8" s="171" customFormat="1" ht="13.15">
      <c r="H326" s="177"/>
    </row>
    <row r="327" spans="8:8" s="171" customFormat="1" ht="13.15">
      <c r="H327" s="177"/>
    </row>
    <row r="328" spans="8:8" s="171" customFormat="1" ht="13.15">
      <c r="H328" s="177"/>
    </row>
    <row r="329" spans="8:8" s="171" customFormat="1" ht="13.15">
      <c r="H329" s="177"/>
    </row>
    <row r="330" spans="8:8" s="171" customFormat="1" ht="13.15">
      <c r="H330" s="177"/>
    </row>
    <row r="331" spans="8:8" s="171" customFormat="1" ht="13.15">
      <c r="H331" s="177"/>
    </row>
    <row r="332" spans="8:8" s="171" customFormat="1" ht="13.15">
      <c r="H332" s="177"/>
    </row>
    <row r="333" spans="8:8" s="171" customFormat="1" ht="13.15">
      <c r="H333" s="177"/>
    </row>
    <row r="334" spans="8:8" s="171" customFormat="1" ht="13.15">
      <c r="H334" s="177"/>
    </row>
    <row r="335" spans="8:8" s="171" customFormat="1" ht="13.15">
      <c r="H335" s="177"/>
    </row>
    <row r="336" spans="8:8" s="171" customFormat="1" ht="13.15">
      <c r="H336" s="177"/>
    </row>
    <row r="337" spans="8:8" s="171" customFormat="1" ht="13.15">
      <c r="H337" s="177"/>
    </row>
    <row r="338" spans="8:8" s="171" customFormat="1" ht="13.15">
      <c r="H338" s="177"/>
    </row>
    <row r="339" spans="8:8" s="171" customFormat="1" ht="13.15">
      <c r="H339" s="177"/>
    </row>
    <row r="340" spans="8:8" s="171" customFormat="1" ht="13.15">
      <c r="H340" s="177"/>
    </row>
    <row r="341" spans="8:8" s="171" customFormat="1" ht="13.15">
      <c r="H341" s="177"/>
    </row>
    <row r="342" spans="8:8" s="171" customFormat="1" ht="13.15">
      <c r="H342" s="177"/>
    </row>
    <row r="343" spans="8:8" s="171" customFormat="1" ht="13.15">
      <c r="H343" s="177"/>
    </row>
    <row r="344" spans="8:8" s="171" customFormat="1" ht="13.15">
      <c r="H344" s="177"/>
    </row>
    <row r="345" spans="8:8" s="171" customFormat="1" ht="13.15">
      <c r="H345" s="177"/>
    </row>
    <row r="346" spans="8:8" s="171" customFormat="1" ht="13.15">
      <c r="H346" s="177"/>
    </row>
    <row r="347" spans="8:8" s="171" customFormat="1" ht="13.15">
      <c r="H347" s="177"/>
    </row>
    <row r="348" spans="8:8" s="171" customFormat="1" ht="13.15">
      <c r="H348" s="177"/>
    </row>
    <row r="349" spans="8:8" s="171" customFormat="1" ht="13.15">
      <c r="H349" s="177"/>
    </row>
    <row r="350" spans="8:8" s="171" customFormat="1" ht="13.15">
      <c r="H350" s="177"/>
    </row>
    <row r="351" spans="8:8" s="171" customFormat="1" ht="13.15">
      <c r="H351" s="177"/>
    </row>
    <row r="352" spans="8:8" s="171" customFormat="1" ht="13.15">
      <c r="H352" s="177"/>
    </row>
    <row r="353" spans="8:8" s="171" customFormat="1" ht="13.15">
      <c r="H353" s="177"/>
    </row>
    <row r="354" spans="8:8" s="171" customFormat="1" ht="13.15">
      <c r="H354" s="177"/>
    </row>
    <row r="355" spans="8:8" s="171" customFormat="1" ht="13.15">
      <c r="H355" s="177"/>
    </row>
    <row r="356" spans="8:8" s="171" customFormat="1" ht="13.15">
      <c r="H356" s="177"/>
    </row>
    <row r="357" spans="8:8" s="171" customFormat="1" ht="13.15">
      <c r="H357" s="177"/>
    </row>
    <row r="358" spans="8:8" s="171" customFormat="1" ht="13.15">
      <c r="H358" s="177"/>
    </row>
    <row r="359" spans="8:8" s="171" customFormat="1" ht="13.15">
      <c r="H359" s="177"/>
    </row>
    <row r="360" spans="8:8" s="171" customFormat="1" ht="13.15">
      <c r="H360" s="177"/>
    </row>
    <row r="361" spans="8:8" s="171" customFormat="1" ht="13.15">
      <c r="H361" s="177"/>
    </row>
    <row r="362" spans="8:8" s="171" customFormat="1" ht="13.15">
      <c r="H362" s="177"/>
    </row>
    <row r="363" spans="8:8" s="171" customFormat="1" ht="13.15">
      <c r="H363" s="177"/>
    </row>
    <row r="364" spans="8:8" s="171" customFormat="1" ht="13.15">
      <c r="H364" s="177"/>
    </row>
    <row r="365" spans="8:8" s="171" customFormat="1" ht="13.15">
      <c r="H365" s="177"/>
    </row>
    <row r="366" spans="8:8" s="171" customFormat="1" ht="13.15">
      <c r="H366" s="177"/>
    </row>
    <row r="367" spans="8:8" s="171" customFormat="1" ht="13.15">
      <c r="H367" s="177"/>
    </row>
    <row r="368" spans="8:8" s="171" customFormat="1" ht="13.15">
      <c r="H368" s="177"/>
    </row>
    <row r="369" spans="8:8" s="171" customFormat="1" ht="13.15">
      <c r="H369" s="177"/>
    </row>
    <row r="370" spans="8:8" s="171" customFormat="1" ht="13.15">
      <c r="H370" s="177"/>
    </row>
    <row r="371" spans="8:8" s="171" customFormat="1" ht="13.15">
      <c r="H371" s="177"/>
    </row>
    <row r="372" spans="8:8" s="171" customFormat="1" ht="13.15">
      <c r="H372" s="177"/>
    </row>
    <row r="373" spans="8:8" s="171" customFormat="1" ht="13.15">
      <c r="H373" s="177"/>
    </row>
    <row r="374" spans="8:8" s="171" customFormat="1" ht="13.15">
      <c r="H374" s="177"/>
    </row>
    <row r="375" spans="8:8" s="171" customFormat="1" ht="13.15">
      <c r="H375" s="177"/>
    </row>
    <row r="376" spans="8:8" s="171" customFormat="1" ht="13.15">
      <c r="H376" s="177"/>
    </row>
    <row r="377" spans="8:8" s="171" customFormat="1" ht="13.15">
      <c r="H377" s="177"/>
    </row>
    <row r="378" spans="8:8" s="171" customFormat="1" ht="13.15">
      <c r="H378" s="177"/>
    </row>
    <row r="379" spans="8:8" s="171" customFormat="1" ht="13.15">
      <c r="H379" s="177"/>
    </row>
    <row r="380" spans="8:8" s="171" customFormat="1" ht="13.15">
      <c r="H380" s="177"/>
    </row>
    <row r="381" spans="8:8" s="171" customFormat="1" ht="13.15">
      <c r="H381" s="177"/>
    </row>
    <row r="382" spans="8:8" s="171" customFormat="1" ht="13.15">
      <c r="H382" s="177"/>
    </row>
    <row r="383" spans="8:8" s="171" customFormat="1" ht="13.15">
      <c r="H383" s="177"/>
    </row>
    <row r="384" spans="8:8" s="171" customFormat="1" ht="13.15">
      <c r="H384" s="177"/>
    </row>
    <row r="385" spans="8:8" s="171" customFormat="1" ht="13.15">
      <c r="H385" s="177"/>
    </row>
    <row r="386" spans="8:8" s="171" customFormat="1" ht="13.15">
      <c r="H386" s="177"/>
    </row>
    <row r="387" spans="8:8" s="171" customFormat="1" ht="13.15">
      <c r="H387" s="177"/>
    </row>
    <row r="388" spans="8:8" s="171" customFormat="1" ht="13.15">
      <c r="H388" s="177"/>
    </row>
    <row r="389" spans="8:8" s="171" customFormat="1" ht="13.15">
      <c r="H389" s="177"/>
    </row>
    <row r="390" spans="8:8" s="171" customFormat="1" ht="13.15">
      <c r="H390" s="177"/>
    </row>
    <row r="391" spans="8:8" s="171" customFormat="1" ht="13.15">
      <c r="H391" s="177"/>
    </row>
    <row r="392" spans="8:8" s="171" customFormat="1" ht="13.15">
      <c r="H392" s="177"/>
    </row>
    <row r="393" spans="8:8" s="171" customFormat="1" ht="13.15">
      <c r="H393" s="177"/>
    </row>
    <row r="394" spans="8:8" s="171" customFormat="1" ht="13.15">
      <c r="H394" s="177"/>
    </row>
    <row r="395" spans="8:8" s="171" customFormat="1" ht="13.15">
      <c r="H395" s="177"/>
    </row>
    <row r="396" spans="8:8" s="171" customFormat="1" ht="13.15">
      <c r="H396" s="177"/>
    </row>
    <row r="397" spans="8:8" s="171" customFormat="1" ht="13.15">
      <c r="H397" s="177"/>
    </row>
    <row r="398" spans="8:8" s="171" customFormat="1" ht="13.15">
      <c r="H398" s="177"/>
    </row>
    <row r="399" spans="8:8" s="171" customFormat="1" ht="13.15">
      <c r="H399" s="177"/>
    </row>
    <row r="400" spans="8:8" s="171" customFormat="1" ht="13.15">
      <c r="H400" s="177"/>
    </row>
    <row r="401" spans="8:8" s="171" customFormat="1" ht="13.15">
      <c r="H401" s="177"/>
    </row>
    <row r="402" spans="8:8" s="171" customFormat="1" ht="13.15">
      <c r="H402" s="177"/>
    </row>
    <row r="403" spans="8:8" s="171" customFormat="1" ht="13.15">
      <c r="H403" s="177"/>
    </row>
    <row r="404" spans="8:8" s="171" customFormat="1" ht="13.15">
      <c r="H404" s="177"/>
    </row>
    <row r="405" spans="8:8" s="171" customFormat="1" ht="13.15">
      <c r="H405" s="177"/>
    </row>
    <row r="406" spans="8:8" s="171" customFormat="1" ht="13.15">
      <c r="H406" s="177"/>
    </row>
    <row r="407" spans="8:8" s="171" customFormat="1" ht="13.15">
      <c r="H407" s="177"/>
    </row>
    <row r="408" spans="8:8" s="171" customFormat="1" ht="13.15">
      <c r="H408" s="177"/>
    </row>
    <row r="409" spans="8:8" s="171" customFormat="1" ht="13.15">
      <c r="H409" s="177"/>
    </row>
    <row r="410" spans="8:8" s="171" customFormat="1" ht="13.15">
      <c r="H410" s="177"/>
    </row>
    <row r="411" spans="8:8" s="171" customFormat="1" ht="13.15">
      <c r="H411" s="177"/>
    </row>
    <row r="412" spans="8:8" s="171" customFormat="1" ht="13.15">
      <c r="H412" s="177"/>
    </row>
    <row r="413" spans="8:8" s="171" customFormat="1" ht="13.15">
      <c r="H413" s="177"/>
    </row>
    <row r="414" spans="8:8" s="171" customFormat="1" ht="13.15">
      <c r="H414" s="177"/>
    </row>
    <row r="415" spans="8:8" s="171" customFormat="1" ht="13.15">
      <c r="H415" s="177"/>
    </row>
    <row r="416" spans="8:8" s="171" customFormat="1" ht="13.15">
      <c r="H416" s="177"/>
    </row>
    <row r="417" spans="8:8" s="171" customFormat="1" ht="13.15">
      <c r="H417" s="177"/>
    </row>
    <row r="418" spans="8:8" s="171" customFormat="1" ht="13.15">
      <c r="H418" s="177"/>
    </row>
    <row r="419" spans="8:8" s="171" customFormat="1" ht="13.15">
      <c r="H419" s="177"/>
    </row>
    <row r="420" spans="8:8" s="171" customFormat="1" ht="13.15">
      <c r="H420" s="177"/>
    </row>
    <row r="421" spans="8:8" s="171" customFormat="1" ht="13.15">
      <c r="H421" s="177"/>
    </row>
    <row r="422" spans="8:8" s="171" customFormat="1" ht="13.15">
      <c r="H422" s="177"/>
    </row>
    <row r="423" spans="8:8" s="171" customFormat="1" ht="13.15">
      <c r="H423" s="177"/>
    </row>
    <row r="424" spans="8:8" s="171" customFormat="1" ht="13.15">
      <c r="H424" s="177"/>
    </row>
    <row r="425" spans="8:8" s="171" customFormat="1" ht="13.15">
      <c r="H425" s="177"/>
    </row>
    <row r="426" spans="8:8" s="171" customFormat="1" ht="13.15">
      <c r="H426" s="177"/>
    </row>
    <row r="427" spans="8:8" s="171" customFormat="1" ht="13.15">
      <c r="H427" s="177"/>
    </row>
    <row r="428" spans="8:8" s="171" customFormat="1" ht="13.15">
      <c r="H428" s="177"/>
    </row>
    <row r="429" spans="8:8" s="171" customFormat="1" ht="13.15">
      <c r="H429" s="177"/>
    </row>
    <row r="430" spans="8:8" s="171" customFormat="1" ht="13.15">
      <c r="H430" s="177"/>
    </row>
    <row r="431" spans="8:8" s="171" customFormat="1" ht="13.15">
      <c r="H431" s="177"/>
    </row>
    <row r="432" spans="8:8" s="171" customFormat="1" ht="13.15">
      <c r="H432" s="177"/>
    </row>
    <row r="433" spans="8:8" s="171" customFormat="1" ht="13.15">
      <c r="H433" s="177"/>
    </row>
    <row r="434" spans="8:8" s="171" customFormat="1" ht="13.15">
      <c r="H434" s="177"/>
    </row>
    <row r="435" spans="8:8" s="171" customFormat="1" ht="13.15">
      <c r="H435" s="177"/>
    </row>
    <row r="436" spans="8:8" s="171" customFormat="1" ht="13.15">
      <c r="H436" s="177"/>
    </row>
    <row r="437" spans="8:8" s="171" customFormat="1" ht="13.15">
      <c r="H437" s="177"/>
    </row>
    <row r="438" spans="8:8" s="171" customFormat="1" ht="13.15">
      <c r="H438" s="177"/>
    </row>
    <row r="439" spans="8:8" s="171" customFormat="1" ht="13.15">
      <c r="H439" s="177"/>
    </row>
    <row r="440" spans="8:8" s="171" customFormat="1" ht="13.15">
      <c r="H440" s="177"/>
    </row>
    <row r="441" spans="8:8" s="171" customFormat="1" ht="13.15">
      <c r="H441" s="177"/>
    </row>
    <row r="442" spans="8:8" s="171" customFormat="1" ht="13.15">
      <c r="H442" s="177"/>
    </row>
    <row r="443" spans="8:8" s="171" customFormat="1" ht="13.15">
      <c r="H443" s="177"/>
    </row>
    <row r="444" spans="8:8" s="171" customFormat="1" ht="13.15">
      <c r="H444" s="177"/>
    </row>
    <row r="445" spans="8:8" s="171" customFormat="1" ht="13.15">
      <c r="H445" s="177"/>
    </row>
    <row r="446" spans="8:8" s="171" customFormat="1" ht="13.15">
      <c r="H446" s="177"/>
    </row>
    <row r="447" spans="8:8" s="171" customFormat="1" ht="13.15">
      <c r="H447" s="177"/>
    </row>
    <row r="448" spans="8:8" s="171" customFormat="1" ht="13.15">
      <c r="H448" s="177"/>
    </row>
    <row r="449" spans="8:8" s="171" customFormat="1" ht="13.15">
      <c r="H449" s="177"/>
    </row>
    <row r="450" spans="8:8" s="171" customFormat="1" ht="13.15">
      <c r="H450" s="177"/>
    </row>
    <row r="451" spans="8:8" s="171" customFormat="1" ht="13.15">
      <c r="H451" s="177"/>
    </row>
    <row r="452" spans="8:8" s="171" customFormat="1" ht="13.15">
      <c r="H452" s="177"/>
    </row>
    <row r="453" spans="8:8" s="171" customFormat="1" ht="13.15">
      <c r="H453" s="177"/>
    </row>
    <row r="454" spans="8:8" s="171" customFormat="1" ht="13.15">
      <c r="H454" s="177"/>
    </row>
    <row r="455" spans="8:8" s="171" customFormat="1" ht="13.15">
      <c r="H455" s="177"/>
    </row>
    <row r="456" spans="8:8" s="171" customFormat="1" ht="13.15">
      <c r="H456" s="177"/>
    </row>
    <row r="457" spans="8:8" s="171" customFormat="1" ht="13.15">
      <c r="H457" s="177"/>
    </row>
    <row r="458" spans="8:8" s="171" customFormat="1" ht="13.15">
      <c r="H458" s="177"/>
    </row>
    <row r="459" spans="8:8" s="171" customFormat="1" ht="13.15">
      <c r="H459" s="177"/>
    </row>
    <row r="460" spans="8:8" s="171" customFormat="1" ht="13.15">
      <c r="H460" s="177"/>
    </row>
    <row r="461" spans="8:8" s="171" customFormat="1" ht="13.15">
      <c r="H461" s="177"/>
    </row>
    <row r="462" spans="8:8" s="171" customFormat="1" ht="13.15">
      <c r="H462" s="177"/>
    </row>
    <row r="463" spans="8:8" s="171" customFormat="1" ht="13.15">
      <c r="H463" s="177"/>
    </row>
    <row r="464" spans="8:8" s="171" customFormat="1" ht="13.15">
      <c r="H464" s="177"/>
    </row>
    <row r="465" spans="8:8" s="171" customFormat="1" ht="13.15">
      <c r="H465" s="177"/>
    </row>
    <row r="466" spans="8:8" s="171" customFormat="1" ht="13.15">
      <c r="H466" s="177"/>
    </row>
    <row r="467" spans="8:8" s="171" customFormat="1" ht="13.15">
      <c r="H467" s="177"/>
    </row>
    <row r="468" spans="8:8" s="171" customFormat="1" ht="13.15">
      <c r="H468" s="177"/>
    </row>
    <row r="469" spans="8:8" s="171" customFormat="1" ht="13.15">
      <c r="H469" s="177"/>
    </row>
    <row r="470" spans="8:8" s="171" customFormat="1" ht="13.15">
      <c r="H470" s="177"/>
    </row>
    <row r="471" spans="8:8" s="171" customFormat="1" ht="13.15">
      <c r="H471" s="177"/>
    </row>
    <row r="472" spans="8:8" s="171" customFormat="1" ht="13.15">
      <c r="H472" s="177"/>
    </row>
    <row r="473" spans="8:8" s="171" customFormat="1" ht="13.15">
      <c r="H473" s="177"/>
    </row>
    <row r="474" spans="8:8" s="171" customFormat="1" ht="13.15">
      <c r="H474" s="177"/>
    </row>
    <row r="475" spans="8:8" s="171" customFormat="1" ht="13.15">
      <c r="H475" s="177"/>
    </row>
    <row r="476" spans="8:8" s="171" customFormat="1" ht="13.15">
      <c r="H476" s="177"/>
    </row>
    <row r="477" spans="8:8" s="171" customFormat="1" ht="13.15">
      <c r="H477" s="177"/>
    </row>
    <row r="478" spans="8:8" s="171" customFormat="1" ht="13.15">
      <c r="H478" s="177"/>
    </row>
    <row r="479" spans="8:8" s="171" customFormat="1" ht="13.15">
      <c r="H479" s="177"/>
    </row>
    <row r="480" spans="8:8" s="171" customFormat="1" ht="13.15">
      <c r="H480" s="177"/>
    </row>
    <row r="481" spans="8:8" s="171" customFormat="1" ht="13.15">
      <c r="H481" s="177"/>
    </row>
    <row r="482" spans="8:8" s="171" customFormat="1" ht="13.15">
      <c r="H482" s="177"/>
    </row>
    <row r="483" spans="8:8" s="171" customFormat="1" ht="13.15">
      <c r="H483" s="177"/>
    </row>
    <row r="484" spans="8:8" s="171" customFormat="1" ht="13.15">
      <c r="H484" s="177"/>
    </row>
    <row r="485" spans="8:8" s="171" customFormat="1" ht="13.15">
      <c r="H485" s="177"/>
    </row>
    <row r="486" spans="8:8" s="171" customFormat="1" ht="13.15">
      <c r="H486" s="177"/>
    </row>
    <row r="487" spans="8:8" s="171" customFormat="1" ht="13.15">
      <c r="H487" s="177"/>
    </row>
    <row r="488" spans="8:8" s="171" customFormat="1" ht="13.15">
      <c r="H488" s="177"/>
    </row>
    <row r="489" spans="8:8" s="171" customFormat="1" ht="13.15">
      <c r="H489" s="177"/>
    </row>
    <row r="490" spans="8:8" s="171" customFormat="1" ht="13.15">
      <c r="H490" s="177"/>
    </row>
    <row r="491" spans="8:8" s="171" customFormat="1" ht="13.15">
      <c r="H491" s="177"/>
    </row>
    <row r="492" spans="8:8" s="171" customFormat="1" ht="13.15">
      <c r="H492" s="177"/>
    </row>
    <row r="493" spans="8:8" s="171" customFormat="1" ht="13.15">
      <c r="H493" s="177"/>
    </row>
    <row r="494" spans="8:8" s="171" customFormat="1" ht="13.15">
      <c r="H494" s="177"/>
    </row>
    <row r="495" spans="8:8" s="171" customFormat="1" ht="13.15">
      <c r="H495" s="177"/>
    </row>
    <row r="496" spans="8:8" s="171" customFormat="1" ht="13.15">
      <c r="H496" s="177"/>
    </row>
    <row r="497" spans="8:8" s="171" customFormat="1" ht="13.15">
      <c r="H497" s="177"/>
    </row>
    <row r="498" spans="8:8" s="171" customFormat="1" ht="13.15">
      <c r="H498" s="177"/>
    </row>
    <row r="499" spans="8:8" s="171" customFormat="1" ht="13.15">
      <c r="H499" s="177"/>
    </row>
    <row r="500" spans="8:8" s="171" customFormat="1" ht="13.15">
      <c r="H500" s="177"/>
    </row>
    <row r="501" spans="8:8" s="171" customFormat="1" ht="13.15">
      <c r="H501" s="177"/>
    </row>
    <row r="502" spans="8:8" s="171" customFormat="1" ht="13.15">
      <c r="H502" s="177"/>
    </row>
    <row r="503" spans="8:8" s="171" customFormat="1" ht="13.15">
      <c r="H503" s="177"/>
    </row>
    <row r="504" spans="8:8" s="171" customFormat="1" ht="13.15">
      <c r="H504" s="177"/>
    </row>
    <row r="505" spans="8:8" s="171" customFormat="1" ht="13.15">
      <c r="H505" s="177"/>
    </row>
    <row r="506" spans="8:8" s="171" customFormat="1" ht="13.15">
      <c r="H506" s="177"/>
    </row>
    <row r="507" spans="8:8" s="171" customFormat="1" ht="13.15">
      <c r="H507" s="177"/>
    </row>
    <row r="508" spans="8:8" s="171" customFormat="1" ht="13.15">
      <c r="H508" s="177"/>
    </row>
    <row r="509" spans="8:8" s="171" customFormat="1" ht="13.15">
      <c r="H509" s="177"/>
    </row>
    <row r="510" spans="8:8" s="171" customFormat="1" ht="13.15">
      <c r="H510" s="177"/>
    </row>
    <row r="511" spans="8:8" s="171" customFormat="1" ht="13.15">
      <c r="H511" s="177"/>
    </row>
    <row r="512" spans="8:8" s="171" customFormat="1" ht="13.15">
      <c r="H512" s="177"/>
    </row>
    <row r="513" spans="8:8" s="171" customFormat="1" ht="13.15">
      <c r="H513" s="177"/>
    </row>
    <row r="514" spans="8:8" s="171" customFormat="1" ht="13.15">
      <c r="H514" s="177"/>
    </row>
    <row r="515" spans="8:8" s="171" customFormat="1" ht="13.15">
      <c r="H515" s="177"/>
    </row>
    <row r="516" spans="8:8" s="171" customFormat="1" ht="13.15">
      <c r="H516" s="177"/>
    </row>
    <row r="517" spans="8:8" s="171" customFormat="1" ht="13.15">
      <c r="H517" s="177"/>
    </row>
    <row r="518" spans="8:8" s="171" customFormat="1" ht="13.15">
      <c r="H518" s="177"/>
    </row>
    <row r="519" spans="8:8" s="171" customFormat="1" ht="13.15">
      <c r="H519" s="177"/>
    </row>
    <row r="520" spans="8:8" s="171" customFormat="1" ht="13.15">
      <c r="H520" s="177"/>
    </row>
    <row r="521" spans="8:8" s="171" customFormat="1" ht="13.15">
      <c r="H521" s="177"/>
    </row>
    <row r="522" spans="8:8" s="171" customFormat="1" ht="13.15">
      <c r="H522" s="177"/>
    </row>
    <row r="523" spans="8:8" s="171" customFormat="1" ht="13.15">
      <c r="H523" s="177"/>
    </row>
    <row r="524" spans="8:8" s="171" customFormat="1" ht="13.15">
      <c r="H524" s="177"/>
    </row>
    <row r="525" spans="8:8" s="171" customFormat="1" ht="13.15">
      <c r="H525" s="177"/>
    </row>
    <row r="526" spans="8:8" s="171" customFormat="1" ht="13.15">
      <c r="H526" s="177"/>
    </row>
    <row r="527" spans="8:8" s="171" customFormat="1" ht="13.15">
      <c r="H527" s="177"/>
    </row>
    <row r="528" spans="8:8" s="171" customFormat="1" ht="13.15">
      <c r="H528" s="177"/>
    </row>
    <row r="529" spans="8:8" s="171" customFormat="1" ht="13.15">
      <c r="H529" s="177"/>
    </row>
    <row r="530" spans="8:8" s="171" customFormat="1" ht="13.15">
      <c r="H530" s="177"/>
    </row>
    <row r="531" spans="8:8" s="171" customFormat="1" ht="13.15">
      <c r="H531" s="177"/>
    </row>
    <row r="532" spans="8:8" s="171" customFormat="1" ht="13.15">
      <c r="H532" s="177"/>
    </row>
    <row r="533" spans="8:8" s="171" customFormat="1" ht="13.15">
      <c r="H533" s="177"/>
    </row>
    <row r="534" spans="8:8" s="171" customFormat="1" ht="13.15">
      <c r="H534" s="177"/>
    </row>
    <row r="535" spans="8:8" s="171" customFormat="1" ht="13.15">
      <c r="H535" s="177"/>
    </row>
    <row r="536" spans="8:8" s="171" customFormat="1" ht="13.15">
      <c r="H536" s="177"/>
    </row>
    <row r="537" spans="8:8" s="171" customFormat="1" ht="13.15">
      <c r="H537" s="177"/>
    </row>
    <row r="538" spans="8:8" s="171" customFormat="1" ht="13.15">
      <c r="H538" s="177"/>
    </row>
    <row r="539" spans="8:8" s="171" customFormat="1" ht="13.15">
      <c r="H539" s="177"/>
    </row>
    <row r="540" spans="8:8" s="171" customFormat="1" ht="13.15">
      <c r="H540" s="177"/>
    </row>
    <row r="541" spans="8:8" s="171" customFormat="1" ht="13.15">
      <c r="H541" s="177"/>
    </row>
    <row r="542" spans="8:8" s="171" customFormat="1" ht="13.15">
      <c r="H542" s="177"/>
    </row>
    <row r="543" spans="8:8" s="171" customFormat="1" ht="13.15">
      <c r="H543" s="177"/>
    </row>
    <row r="544" spans="8:8" s="171" customFormat="1" ht="13.15">
      <c r="H544" s="177"/>
    </row>
    <row r="545" spans="8:8" s="171" customFormat="1" ht="13.15">
      <c r="H545" s="177"/>
    </row>
    <row r="546" spans="8:8" s="171" customFormat="1" ht="13.15">
      <c r="H546" s="177"/>
    </row>
    <row r="547" spans="8:8" s="171" customFormat="1" ht="13.15">
      <c r="H547" s="177"/>
    </row>
    <row r="548" spans="8:8" s="171" customFormat="1" ht="13.15">
      <c r="H548" s="177"/>
    </row>
    <row r="549" spans="8:8" s="171" customFormat="1" ht="13.15">
      <c r="H549" s="177"/>
    </row>
    <row r="550" spans="8:8" s="171" customFormat="1" ht="13.15">
      <c r="H550" s="177"/>
    </row>
    <row r="551" spans="8:8" s="171" customFormat="1" ht="13.15">
      <c r="H551" s="177"/>
    </row>
    <row r="552" spans="8:8" s="171" customFormat="1" ht="13.15">
      <c r="H552" s="177"/>
    </row>
    <row r="553" spans="8:8" s="171" customFormat="1" ht="13.15">
      <c r="H553" s="177"/>
    </row>
    <row r="554" spans="8:8" s="171" customFormat="1" ht="13.15">
      <c r="H554" s="177"/>
    </row>
    <row r="555" spans="8:8" s="171" customFormat="1" ht="13.15">
      <c r="H555" s="177"/>
    </row>
    <row r="556" spans="8:8" s="171" customFormat="1" ht="13.15">
      <c r="H556" s="177"/>
    </row>
    <row r="557" spans="8:8" s="171" customFormat="1" ht="13.15">
      <c r="H557" s="177"/>
    </row>
    <row r="558" spans="8:8" s="171" customFormat="1" ht="13.15">
      <c r="H558" s="177"/>
    </row>
    <row r="559" spans="8:8" s="171" customFormat="1" ht="13.15">
      <c r="H559" s="177"/>
    </row>
    <row r="560" spans="8:8" s="171" customFormat="1" ht="13.15">
      <c r="H560" s="177"/>
    </row>
    <row r="561" spans="8:8" s="171" customFormat="1" ht="13.15">
      <c r="H561" s="177"/>
    </row>
    <row r="562" spans="8:8" s="171" customFormat="1" ht="13.15">
      <c r="H562" s="177"/>
    </row>
    <row r="563" spans="8:8" s="171" customFormat="1" ht="13.15">
      <c r="H563" s="177"/>
    </row>
    <row r="564" spans="8:8" s="171" customFormat="1" ht="13.15">
      <c r="H564" s="177"/>
    </row>
    <row r="565" spans="8:8" s="171" customFormat="1" ht="13.15">
      <c r="H565" s="177"/>
    </row>
    <row r="566" spans="8:8" s="171" customFormat="1" ht="13.15">
      <c r="H566" s="177"/>
    </row>
    <row r="567" spans="8:8" s="171" customFormat="1" ht="13.15">
      <c r="H567" s="177"/>
    </row>
    <row r="568" spans="8:8" s="171" customFormat="1" ht="13.15">
      <c r="H568" s="177"/>
    </row>
    <row r="569" spans="8:8" s="171" customFormat="1" ht="13.15">
      <c r="H569" s="177"/>
    </row>
    <row r="570" spans="8:8" s="171" customFormat="1" ht="13.15">
      <c r="H570" s="177"/>
    </row>
    <row r="571" spans="8:8" s="171" customFormat="1" ht="13.15">
      <c r="H571" s="177"/>
    </row>
    <row r="572" spans="8:8" s="171" customFormat="1" ht="13.15">
      <c r="H572" s="177"/>
    </row>
    <row r="573" spans="8:8" s="171" customFormat="1" ht="13.15">
      <c r="H573" s="177"/>
    </row>
    <row r="574" spans="8:8" s="171" customFormat="1" ht="13.15">
      <c r="H574" s="177"/>
    </row>
    <row r="575" spans="8:8" s="171" customFormat="1" ht="13.15">
      <c r="H575" s="177"/>
    </row>
    <row r="576" spans="8:8" s="171" customFormat="1" ht="13.15">
      <c r="H576" s="177"/>
    </row>
    <row r="577" spans="8:8" s="171" customFormat="1" ht="13.15">
      <c r="H577" s="177"/>
    </row>
    <row r="578" spans="8:8" s="171" customFormat="1" ht="13.15">
      <c r="H578" s="177"/>
    </row>
    <row r="579" spans="8:8" s="171" customFormat="1" ht="13.15">
      <c r="H579" s="177"/>
    </row>
    <row r="580" spans="8:8" s="171" customFormat="1" ht="13.15">
      <c r="H580" s="177"/>
    </row>
    <row r="581" spans="8:8" s="171" customFormat="1" ht="13.15">
      <c r="H581" s="177"/>
    </row>
    <row r="582" spans="8:8" s="171" customFormat="1" ht="13.15">
      <c r="H582" s="177"/>
    </row>
    <row r="583" spans="8:8" s="171" customFormat="1" ht="13.15">
      <c r="H583" s="177"/>
    </row>
    <row r="584" spans="8:8" s="171" customFormat="1" ht="13.15">
      <c r="H584" s="177"/>
    </row>
    <row r="585" spans="8:8" s="171" customFormat="1" ht="13.15">
      <c r="H585" s="177"/>
    </row>
    <row r="586" spans="8:8" s="171" customFormat="1" ht="13.15">
      <c r="H586" s="177"/>
    </row>
    <row r="587" spans="8:8" s="171" customFormat="1" ht="13.15">
      <c r="H587" s="177"/>
    </row>
    <row r="588" spans="8:8" s="171" customFormat="1" ht="13.15">
      <c r="H588" s="177"/>
    </row>
    <row r="589" spans="8:8" s="171" customFormat="1" ht="13.15">
      <c r="H589" s="177"/>
    </row>
    <row r="590" spans="8:8" s="171" customFormat="1" ht="13.15">
      <c r="H590" s="177"/>
    </row>
  </sheetData>
  <mergeCells count="124">
    <mergeCell ref="D102:E102"/>
    <mergeCell ref="D103:E103"/>
    <mergeCell ref="D96:E96"/>
    <mergeCell ref="D97:E97"/>
    <mergeCell ref="D98:E98"/>
    <mergeCell ref="D99:E99"/>
    <mergeCell ref="D100:E100"/>
    <mergeCell ref="D101:E101"/>
    <mergeCell ref="D95:E95"/>
    <mergeCell ref="D93:E93"/>
    <mergeCell ref="D94:E94"/>
    <mergeCell ref="D83:E83"/>
    <mergeCell ref="D72:E72"/>
    <mergeCell ref="D73:E73"/>
    <mergeCell ref="D74:E74"/>
    <mergeCell ref="D75:E75"/>
    <mergeCell ref="D76:E76"/>
    <mergeCell ref="D77:E77"/>
    <mergeCell ref="D78:E78"/>
    <mergeCell ref="D79:E79"/>
    <mergeCell ref="D80:E80"/>
    <mergeCell ref="D81:E81"/>
    <mergeCell ref="D82:E82"/>
    <mergeCell ref="D84:E84"/>
    <mergeCell ref="D85:E85"/>
    <mergeCell ref="D86:E86"/>
    <mergeCell ref="D87:E87"/>
    <mergeCell ref="D88:E88"/>
    <mergeCell ref="D89:E89"/>
    <mergeCell ref="D90:E90"/>
    <mergeCell ref="D91:E91"/>
    <mergeCell ref="D92:E92"/>
    <mergeCell ref="D71:E71"/>
    <mergeCell ref="D60:E60"/>
    <mergeCell ref="D61:E61"/>
    <mergeCell ref="D62:E62"/>
    <mergeCell ref="D63:E63"/>
    <mergeCell ref="D64:E64"/>
    <mergeCell ref="D65:E65"/>
    <mergeCell ref="D66:E66"/>
    <mergeCell ref="D67:E67"/>
    <mergeCell ref="D68:E68"/>
    <mergeCell ref="D69:E69"/>
    <mergeCell ref="D70:E70"/>
    <mergeCell ref="B33:C33"/>
    <mergeCell ref="D59:E59"/>
    <mergeCell ref="D48:E48"/>
    <mergeCell ref="D49:E49"/>
    <mergeCell ref="D50:E50"/>
    <mergeCell ref="D51:E51"/>
    <mergeCell ref="D52:E52"/>
    <mergeCell ref="D53:E53"/>
    <mergeCell ref="D54:E54"/>
    <mergeCell ref="D55:E55"/>
    <mergeCell ref="D56:E56"/>
    <mergeCell ref="D57:E57"/>
    <mergeCell ref="D58:E58"/>
    <mergeCell ref="D38:E38"/>
    <mergeCell ref="D39:E39"/>
    <mergeCell ref="D40:E40"/>
    <mergeCell ref="D41:E41"/>
    <mergeCell ref="D42:E42"/>
    <mergeCell ref="D43:E43"/>
    <mergeCell ref="D44:E44"/>
    <mergeCell ref="D45:E45"/>
    <mergeCell ref="D46:E46"/>
    <mergeCell ref="B56:C56"/>
    <mergeCell ref="B57:C57"/>
    <mergeCell ref="B58:C58"/>
    <mergeCell ref="I16:I17"/>
    <mergeCell ref="D4:G4"/>
    <mergeCell ref="D5:G5"/>
    <mergeCell ref="D6:G6"/>
    <mergeCell ref="D7:G7"/>
    <mergeCell ref="D8:G8"/>
    <mergeCell ref="D9:G9"/>
    <mergeCell ref="D10:G10"/>
    <mergeCell ref="A16:C17"/>
    <mergeCell ref="D28:E28"/>
    <mergeCell ref="D31:E31"/>
    <mergeCell ref="D32:E32"/>
    <mergeCell ref="D33:E33"/>
    <mergeCell ref="D34:E34"/>
    <mergeCell ref="D35:E35"/>
    <mergeCell ref="D36:E36"/>
    <mergeCell ref="D37:E37"/>
    <mergeCell ref="B21:C21"/>
    <mergeCell ref="B22:C22"/>
    <mergeCell ref="B23:C23"/>
    <mergeCell ref="D47:E47"/>
    <mergeCell ref="B24:C24"/>
    <mergeCell ref="B76:C76"/>
    <mergeCell ref="B77:C77"/>
    <mergeCell ref="B78:C78"/>
    <mergeCell ref="B84:C84"/>
    <mergeCell ref="B59:C59"/>
    <mergeCell ref="B66:C66"/>
    <mergeCell ref="B67:C67"/>
    <mergeCell ref="B68:C68"/>
    <mergeCell ref="B69:C69"/>
    <mergeCell ref="B100:C100"/>
    <mergeCell ref="B101:C101"/>
    <mergeCell ref="B34:C34"/>
    <mergeCell ref="B35:C35"/>
    <mergeCell ref="B36:C36"/>
    <mergeCell ref="B37:C37"/>
    <mergeCell ref="B41:C41"/>
    <mergeCell ref="B42:C42"/>
    <mergeCell ref="B43:C43"/>
    <mergeCell ref="B44:C44"/>
    <mergeCell ref="B45:C45"/>
    <mergeCell ref="B46:C46"/>
    <mergeCell ref="B47:C47"/>
    <mergeCell ref="B95:C95"/>
    <mergeCell ref="B96:C96"/>
    <mergeCell ref="B97:C97"/>
    <mergeCell ref="B98:C98"/>
    <mergeCell ref="B99:C99"/>
    <mergeCell ref="B85:C85"/>
    <mergeCell ref="B86:C86"/>
    <mergeCell ref="B87:C87"/>
    <mergeCell ref="B93:C93"/>
    <mergeCell ref="B94:C94"/>
    <mergeCell ref="B75:C75"/>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A0435-A092-41B8-90FC-75DFD302A42E}">
  <sheetPr>
    <tabColor theme="3"/>
    <pageSetUpPr autoPageBreaks="0" fitToPage="1"/>
  </sheetPr>
  <dimension ref="A1:DE624"/>
  <sheetViews>
    <sheetView showZeros="0" topLeftCell="A6" zoomScale="55" zoomScaleNormal="55" zoomScalePageLayoutView="120" workbookViewId="0">
      <selection activeCell="Z120" sqref="Z120"/>
    </sheetView>
  </sheetViews>
  <sheetFormatPr defaultColWidth="8.44140625" defaultRowHeight="12.75" customHeight="1"/>
  <cols>
    <col min="1" max="1" width="5.5546875" style="30" customWidth="1"/>
    <col min="2" max="2" width="6.21875" style="30" customWidth="1"/>
    <col min="3" max="3" width="44.33203125" style="30" customWidth="1"/>
    <col min="4" max="4" width="14.44140625" style="106" customWidth="1"/>
    <col min="5" max="5" width="8.33203125" style="106" customWidth="1"/>
    <col min="6" max="6" width="10.33203125" style="106" customWidth="1"/>
    <col min="7" max="7" width="14.33203125" style="106" customWidth="1"/>
    <col min="8" max="8" width="18.33203125" style="106" customWidth="1"/>
    <col min="9" max="9" width="72.88671875" style="30" customWidth="1"/>
    <col min="10" max="10" width="1.5546875" style="70" customWidth="1"/>
    <col min="11" max="22" width="19.6640625" style="30" customWidth="1"/>
    <col min="23" max="23" width="17.44140625" style="30" customWidth="1"/>
    <col min="24" max="24" width="11.88671875" style="70" customWidth="1"/>
    <col min="25" max="109" width="8.44140625" style="70"/>
    <col min="110" max="16384" width="8.44140625" style="30"/>
  </cols>
  <sheetData>
    <row r="1" spans="1:109" s="70" customFormat="1" ht="13.15">
      <c r="D1" s="91"/>
      <c r="E1" s="91"/>
      <c r="F1" s="91"/>
      <c r="G1" s="91"/>
      <c r="H1" s="91"/>
    </row>
    <row r="2" spans="1:109" s="70" customFormat="1" ht="13.15">
      <c r="D2" s="91"/>
      <c r="E2" s="91"/>
      <c r="F2" s="91"/>
      <c r="G2" s="91"/>
      <c r="H2" s="91"/>
    </row>
    <row r="3" spans="1:109" s="70" customFormat="1" ht="13.15">
      <c r="D3" s="91"/>
      <c r="E3" s="91"/>
      <c r="F3" s="91"/>
      <c r="G3" s="91"/>
      <c r="H3" s="91"/>
    </row>
    <row r="4" spans="1:109" s="171" customFormat="1" ht="24" customHeight="1">
      <c r="C4" s="342" t="s">
        <v>64</v>
      </c>
      <c r="D4" s="505"/>
      <c r="E4" s="506"/>
      <c r="F4" s="506"/>
      <c r="G4" s="506"/>
      <c r="H4" s="178"/>
    </row>
    <row r="5" spans="1:109" s="171" customFormat="1" ht="24" customHeight="1">
      <c r="C5" s="342" t="s">
        <v>65</v>
      </c>
      <c r="D5" s="505"/>
      <c r="E5" s="506"/>
      <c r="F5" s="506"/>
      <c r="G5" s="506"/>
      <c r="H5" s="178"/>
    </row>
    <row r="6" spans="1:109" s="171" customFormat="1" ht="24" customHeight="1">
      <c r="C6" s="342" t="s">
        <v>66</v>
      </c>
      <c r="D6" s="505"/>
      <c r="E6" s="506"/>
      <c r="F6" s="506"/>
      <c r="G6" s="506"/>
      <c r="H6" s="178"/>
    </row>
    <row r="7" spans="1:109" s="171" customFormat="1" ht="24" customHeight="1">
      <c r="C7" s="342" t="s">
        <v>67</v>
      </c>
      <c r="D7" s="505"/>
      <c r="E7" s="506"/>
      <c r="F7" s="506"/>
      <c r="G7" s="506"/>
      <c r="H7" s="178"/>
    </row>
    <row r="8" spans="1:109" s="171" customFormat="1" ht="24" customHeight="1">
      <c r="C8" s="342" t="s">
        <v>68</v>
      </c>
      <c r="D8" s="505"/>
      <c r="E8" s="506"/>
      <c r="F8" s="506"/>
      <c r="G8" s="506"/>
      <c r="H8" s="178"/>
    </row>
    <row r="9" spans="1:109" s="171" customFormat="1" ht="24" customHeight="1">
      <c r="C9" s="342" t="s">
        <v>69</v>
      </c>
      <c r="D9" s="505"/>
      <c r="E9" s="506"/>
      <c r="F9" s="506"/>
      <c r="G9" s="506"/>
      <c r="H9" s="178"/>
    </row>
    <row r="10" spans="1:109" s="171" customFormat="1" ht="36" customHeight="1">
      <c r="C10" s="344" t="s">
        <v>70</v>
      </c>
      <c r="D10" s="505">
        <f>H112</f>
        <v>0</v>
      </c>
      <c r="E10" s="506"/>
      <c r="F10" s="506"/>
      <c r="G10" s="506"/>
      <c r="H10" s="178"/>
    </row>
    <row r="11" spans="1:109" s="70" customFormat="1" ht="13.15">
      <c r="D11" s="91"/>
      <c r="E11" s="91"/>
      <c r="F11" s="91"/>
      <c r="G11" s="91"/>
      <c r="H11" s="91"/>
    </row>
    <row r="12" spans="1:109" s="70" customFormat="1" ht="13.9">
      <c r="C12" s="302"/>
      <c r="D12" s="91"/>
      <c r="E12" s="91"/>
      <c r="F12" s="91"/>
      <c r="G12" s="91"/>
      <c r="H12" s="91"/>
    </row>
    <row r="13" spans="1:109" s="70" customFormat="1" ht="13.15">
      <c r="D13" s="91"/>
      <c r="E13" s="91"/>
      <c r="F13" s="91"/>
      <c r="G13" s="91"/>
      <c r="H13" s="91"/>
    </row>
    <row r="14" spans="1:109" s="72" customFormat="1" ht="13.15">
      <c r="D14" s="92"/>
      <c r="E14" s="92"/>
      <c r="F14" s="92"/>
      <c r="G14" s="92"/>
      <c r="H14" s="92"/>
    </row>
    <row r="15" spans="1:109" s="29" customFormat="1" ht="36.75" customHeight="1">
      <c r="A15" s="27" t="s">
        <v>0</v>
      </c>
      <c r="B15" s="39"/>
      <c r="C15" s="39"/>
      <c r="D15" s="141"/>
      <c r="E15" s="142"/>
      <c r="F15" s="93"/>
      <c r="G15" s="93"/>
      <c r="H15" s="331"/>
      <c r="I15" s="39"/>
      <c r="J15" s="73"/>
      <c r="K15" s="550" t="s">
        <v>156</v>
      </c>
      <c r="L15" s="550"/>
      <c r="M15" s="550"/>
      <c r="N15" s="550"/>
      <c r="O15" s="550"/>
      <c r="P15" s="550"/>
      <c r="Q15" s="550"/>
      <c r="R15" s="550"/>
      <c r="S15" s="550"/>
      <c r="T15" s="550"/>
      <c r="U15" s="550"/>
      <c r="V15" s="550"/>
      <c r="W15" s="39"/>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c r="BE15" s="77"/>
      <c r="BF15" s="77"/>
      <c r="BG15" s="77"/>
      <c r="BH15" s="77"/>
      <c r="BI15" s="77"/>
      <c r="BJ15" s="77"/>
      <c r="BK15" s="77"/>
      <c r="BL15" s="77"/>
      <c r="BM15" s="77"/>
      <c r="BN15" s="77"/>
      <c r="BO15" s="77"/>
      <c r="BP15" s="77"/>
      <c r="BQ15" s="77"/>
      <c r="BR15" s="77"/>
      <c r="BS15" s="77"/>
      <c r="BT15" s="77"/>
      <c r="BU15" s="77"/>
      <c r="BV15" s="77"/>
      <c r="BW15" s="77"/>
      <c r="BX15" s="77"/>
      <c r="BY15" s="77"/>
      <c r="BZ15" s="77"/>
      <c r="CA15" s="77"/>
      <c r="CB15" s="77"/>
      <c r="CC15" s="77"/>
      <c r="CD15" s="77"/>
      <c r="CE15" s="77"/>
      <c r="CF15" s="77"/>
      <c r="CG15" s="77"/>
      <c r="CH15" s="77"/>
      <c r="CI15" s="77"/>
      <c r="CJ15" s="77"/>
      <c r="CK15" s="77"/>
      <c r="CL15" s="77"/>
      <c r="CM15" s="77"/>
      <c r="CN15" s="77"/>
      <c r="CO15" s="77"/>
      <c r="CP15" s="77"/>
      <c r="CQ15" s="77"/>
      <c r="CR15" s="77"/>
      <c r="CS15" s="77"/>
      <c r="CT15" s="77"/>
      <c r="CU15" s="77"/>
      <c r="CV15" s="77"/>
      <c r="CW15" s="77"/>
      <c r="CX15" s="77"/>
      <c r="CY15" s="77"/>
      <c r="CZ15" s="77"/>
      <c r="DA15" s="77"/>
      <c r="DB15" s="77"/>
      <c r="DC15" s="77"/>
      <c r="DD15" s="77"/>
      <c r="DE15" s="77"/>
    </row>
    <row r="16" spans="1:109" s="17" customFormat="1" ht="12.75" customHeight="1">
      <c r="A16" s="551" t="s">
        <v>71</v>
      </c>
      <c r="B16" s="547"/>
      <c r="C16" s="547"/>
      <c r="D16" s="143"/>
      <c r="E16" s="94"/>
      <c r="F16" s="94"/>
      <c r="G16" s="94"/>
      <c r="H16" s="340"/>
      <c r="I16" s="553" t="s">
        <v>72</v>
      </c>
      <c r="J16" s="74"/>
      <c r="K16" s="551" t="s">
        <v>157</v>
      </c>
      <c r="L16" s="547" t="s">
        <v>158</v>
      </c>
      <c r="M16" s="547" t="s">
        <v>159</v>
      </c>
      <c r="N16" s="547" t="s">
        <v>160</v>
      </c>
      <c r="O16" s="547" t="s">
        <v>161</v>
      </c>
      <c r="P16" s="547" t="s">
        <v>162</v>
      </c>
      <c r="Q16" s="547" t="s">
        <v>163</v>
      </c>
      <c r="R16" s="547" t="s">
        <v>164</v>
      </c>
      <c r="S16" s="547" t="s">
        <v>165</v>
      </c>
      <c r="T16" s="547" t="s">
        <v>166</v>
      </c>
      <c r="U16" s="547" t="s">
        <v>167</v>
      </c>
      <c r="V16" s="547" t="s">
        <v>168</v>
      </c>
      <c r="W16" s="548" t="s">
        <v>5</v>
      </c>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c r="CL16" s="72"/>
      <c r="CM16" s="72"/>
      <c r="CN16" s="72"/>
      <c r="CO16" s="72"/>
      <c r="CP16" s="72"/>
      <c r="CQ16" s="72"/>
      <c r="CR16" s="72"/>
      <c r="CS16" s="72"/>
      <c r="CT16" s="72"/>
      <c r="CU16" s="72"/>
      <c r="CV16" s="72"/>
      <c r="CW16" s="72"/>
      <c r="CX16" s="72"/>
      <c r="CY16" s="72"/>
      <c r="CZ16" s="72"/>
      <c r="DA16" s="72"/>
      <c r="DB16" s="72"/>
      <c r="DC16" s="72"/>
      <c r="DD16" s="72"/>
      <c r="DE16" s="72"/>
    </row>
    <row r="17" spans="1:109" s="28" customFormat="1" ht="78.95" customHeight="1">
      <c r="A17" s="552"/>
      <c r="B17" s="423"/>
      <c r="C17" s="423"/>
      <c r="D17" s="140" t="s">
        <v>1</v>
      </c>
      <c r="E17" s="95" t="s">
        <v>2</v>
      </c>
      <c r="F17" s="95" t="s">
        <v>169</v>
      </c>
      <c r="G17" s="95" t="s">
        <v>4</v>
      </c>
      <c r="H17" s="341" t="s">
        <v>74</v>
      </c>
      <c r="I17" s="554"/>
      <c r="J17" s="75"/>
      <c r="K17" s="552"/>
      <c r="L17" s="423"/>
      <c r="M17" s="423"/>
      <c r="N17" s="423"/>
      <c r="O17" s="423"/>
      <c r="P17" s="423"/>
      <c r="Q17" s="423"/>
      <c r="R17" s="423"/>
      <c r="S17" s="423"/>
      <c r="T17" s="423"/>
      <c r="U17" s="423"/>
      <c r="V17" s="423"/>
      <c r="W17" s="549"/>
      <c r="X17" s="388" t="s">
        <v>170</v>
      </c>
      <c r="Y17" s="79"/>
      <c r="Z17" s="79"/>
      <c r="AA17" s="79"/>
      <c r="AB17" s="79"/>
      <c r="AC17" s="79"/>
      <c r="AD17" s="79"/>
      <c r="AE17" s="79"/>
      <c r="AF17" s="79"/>
      <c r="AG17" s="79"/>
      <c r="AH17" s="79"/>
      <c r="AI17" s="79"/>
      <c r="AJ17" s="79"/>
      <c r="AK17" s="79"/>
      <c r="AL17" s="79"/>
      <c r="AM17" s="79"/>
      <c r="AN17" s="79"/>
      <c r="AO17" s="79"/>
      <c r="AP17" s="79"/>
      <c r="AQ17" s="79"/>
      <c r="AR17" s="79"/>
      <c r="AS17" s="79"/>
      <c r="AT17" s="79"/>
      <c r="AU17" s="79"/>
      <c r="AV17" s="79"/>
      <c r="AW17" s="79"/>
      <c r="AX17" s="79"/>
      <c r="AY17" s="79"/>
      <c r="AZ17" s="79"/>
      <c r="BA17" s="79"/>
      <c r="BB17" s="79"/>
      <c r="BC17" s="79"/>
      <c r="BD17" s="79"/>
      <c r="BE17" s="79"/>
      <c r="BF17" s="79"/>
      <c r="BG17" s="79"/>
      <c r="BH17" s="79"/>
      <c r="BI17" s="79"/>
      <c r="BJ17" s="79"/>
      <c r="BK17" s="79"/>
      <c r="BL17" s="79"/>
      <c r="BM17" s="79"/>
      <c r="BN17" s="79"/>
      <c r="BO17" s="79"/>
      <c r="BP17" s="79"/>
      <c r="BQ17" s="79"/>
      <c r="BR17" s="79"/>
      <c r="BS17" s="79"/>
      <c r="BT17" s="79"/>
      <c r="BU17" s="79"/>
      <c r="BV17" s="79"/>
      <c r="BW17" s="79"/>
      <c r="BX17" s="79"/>
      <c r="BY17" s="79"/>
      <c r="BZ17" s="79"/>
      <c r="CA17" s="79"/>
      <c r="CB17" s="79"/>
      <c r="CC17" s="79"/>
      <c r="CD17" s="79"/>
      <c r="CE17" s="79"/>
      <c r="CF17" s="79"/>
      <c r="CG17" s="79"/>
      <c r="CH17" s="79"/>
      <c r="CI17" s="79"/>
      <c r="CJ17" s="79"/>
      <c r="CK17" s="79"/>
      <c r="CL17" s="79"/>
      <c r="CM17" s="79"/>
      <c r="CN17" s="79"/>
      <c r="CO17" s="79"/>
      <c r="CP17" s="79"/>
      <c r="CQ17" s="79"/>
      <c r="CR17" s="79"/>
      <c r="CS17" s="79"/>
      <c r="CT17" s="79"/>
      <c r="CU17" s="79"/>
      <c r="CV17" s="79"/>
      <c r="CW17" s="79"/>
      <c r="CX17" s="79"/>
      <c r="CY17" s="79"/>
      <c r="CZ17" s="79"/>
      <c r="DA17" s="79"/>
      <c r="DB17" s="79"/>
      <c r="DC17" s="79"/>
      <c r="DD17" s="79"/>
      <c r="DE17" s="79"/>
    </row>
    <row r="18" spans="1:109" s="17" customFormat="1" ht="13.15">
      <c r="A18" s="34"/>
      <c r="B18" s="35"/>
      <c r="C18" s="35"/>
      <c r="D18" s="134"/>
      <c r="E18" s="121"/>
      <c r="F18" s="96"/>
      <c r="G18" s="96"/>
      <c r="H18" s="115"/>
      <c r="I18" s="122"/>
      <c r="J18" s="72"/>
      <c r="K18" s="134"/>
      <c r="L18" s="121"/>
      <c r="M18" s="121"/>
      <c r="N18" s="121"/>
      <c r="O18" s="121"/>
      <c r="P18" s="121"/>
      <c r="Q18" s="121"/>
      <c r="R18" s="121"/>
      <c r="S18" s="121"/>
      <c r="T18" s="121"/>
      <c r="U18" s="121"/>
      <c r="V18" s="121"/>
      <c r="W18" s="104"/>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c r="CO18" s="72"/>
      <c r="CP18" s="72"/>
      <c r="CQ18" s="72"/>
      <c r="CR18" s="72"/>
      <c r="CS18" s="72"/>
      <c r="CT18" s="72"/>
      <c r="CU18" s="72"/>
      <c r="CV18" s="72"/>
      <c r="CW18" s="72"/>
      <c r="CX18" s="72"/>
      <c r="CY18" s="72"/>
      <c r="CZ18" s="72"/>
      <c r="DA18" s="72"/>
      <c r="DB18" s="72"/>
      <c r="DC18" s="72"/>
      <c r="DD18" s="72"/>
      <c r="DE18" s="72"/>
    </row>
    <row r="19" spans="1:109" s="17" customFormat="1" ht="13.15">
      <c r="A19" s="18"/>
      <c r="D19" s="134"/>
      <c r="E19" s="121"/>
      <c r="F19" s="96"/>
      <c r="G19" s="96"/>
      <c r="H19" s="115"/>
      <c r="I19" s="123"/>
      <c r="J19" s="72"/>
      <c r="K19" s="134"/>
      <c r="L19" s="121"/>
      <c r="M19" s="121"/>
      <c r="N19" s="121"/>
      <c r="O19" s="121"/>
      <c r="P19" s="121"/>
      <c r="Q19" s="121"/>
      <c r="R19" s="121"/>
      <c r="S19" s="121"/>
      <c r="T19" s="121"/>
      <c r="U19" s="121"/>
      <c r="V19" s="121"/>
      <c r="W19" s="104"/>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row>
    <row r="20" spans="1:109" s="377" customFormat="1" ht="21.6" customHeight="1">
      <c r="A20" s="352">
        <v>1</v>
      </c>
      <c r="B20" s="369" t="s">
        <v>6</v>
      </c>
      <c r="C20" s="369"/>
      <c r="D20" s="373"/>
      <c r="E20" s="374"/>
      <c r="F20" s="386"/>
      <c r="G20" s="386"/>
      <c r="H20" s="387"/>
      <c r="I20" s="371" t="s">
        <v>6</v>
      </c>
      <c r="J20" s="372"/>
      <c r="K20" s="373"/>
      <c r="L20" s="374"/>
      <c r="M20" s="374"/>
      <c r="N20" s="374"/>
      <c r="O20" s="374"/>
      <c r="P20" s="374"/>
      <c r="Q20" s="374"/>
      <c r="R20" s="374"/>
      <c r="S20" s="374"/>
      <c r="T20" s="374"/>
      <c r="U20" s="374"/>
      <c r="V20" s="374"/>
      <c r="W20" s="375"/>
      <c r="X20" s="376"/>
      <c r="Y20" s="376"/>
      <c r="Z20" s="376"/>
      <c r="AA20" s="376"/>
      <c r="AB20" s="376"/>
      <c r="AC20" s="376"/>
      <c r="AD20" s="376"/>
      <c r="AE20" s="376"/>
      <c r="AF20" s="376"/>
      <c r="AG20" s="376"/>
      <c r="AH20" s="376"/>
      <c r="AI20" s="376"/>
      <c r="AJ20" s="376"/>
      <c r="AK20" s="376"/>
      <c r="AL20" s="376"/>
      <c r="AM20" s="376"/>
      <c r="AN20" s="376"/>
      <c r="AO20" s="376"/>
      <c r="AP20" s="376"/>
      <c r="AQ20" s="376"/>
      <c r="AR20" s="376"/>
      <c r="AS20" s="376"/>
      <c r="AT20" s="376"/>
      <c r="AU20" s="376"/>
      <c r="AV20" s="376"/>
      <c r="AW20" s="376"/>
      <c r="AX20" s="376"/>
      <c r="AY20" s="376"/>
      <c r="AZ20" s="376"/>
      <c r="BA20" s="376"/>
      <c r="BB20" s="376"/>
      <c r="BC20" s="376"/>
      <c r="BD20" s="376"/>
      <c r="BE20" s="376"/>
      <c r="BF20" s="376"/>
      <c r="BG20" s="376"/>
      <c r="BH20" s="376"/>
      <c r="BI20" s="376"/>
      <c r="BJ20" s="376"/>
      <c r="BK20" s="376"/>
      <c r="BL20" s="376"/>
      <c r="BM20" s="376"/>
      <c r="BN20" s="376"/>
      <c r="BO20" s="376"/>
      <c r="BP20" s="376"/>
      <c r="BQ20" s="376"/>
      <c r="BR20" s="376"/>
      <c r="BS20" s="376"/>
      <c r="BT20" s="376"/>
      <c r="BU20" s="376"/>
      <c r="BV20" s="376"/>
      <c r="BW20" s="376"/>
      <c r="BX20" s="376"/>
      <c r="BY20" s="376"/>
      <c r="BZ20" s="376"/>
      <c r="CA20" s="376"/>
      <c r="CB20" s="376"/>
      <c r="CC20" s="376"/>
      <c r="CD20" s="376"/>
      <c r="CE20" s="376"/>
      <c r="CF20" s="376"/>
      <c r="CG20" s="376"/>
      <c r="CH20" s="376"/>
      <c r="CI20" s="376"/>
      <c r="CJ20" s="376"/>
      <c r="CK20" s="376"/>
      <c r="CL20" s="376"/>
      <c r="CM20" s="376"/>
      <c r="CN20" s="376"/>
      <c r="CO20" s="376"/>
      <c r="CP20" s="376"/>
      <c r="CQ20" s="376"/>
      <c r="CR20" s="376"/>
      <c r="CS20" s="376"/>
      <c r="CT20" s="376"/>
      <c r="CU20" s="376"/>
      <c r="CV20" s="376"/>
      <c r="CW20" s="376"/>
      <c r="CX20" s="376"/>
      <c r="CY20" s="376"/>
      <c r="CZ20" s="376"/>
      <c r="DA20" s="376"/>
      <c r="DB20" s="376"/>
      <c r="DC20" s="376"/>
      <c r="DD20" s="376"/>
      <c r="DE20" s="376"/>
    </row>
    <row r="21" spans="1:109" s="17" customFormat="1" ht="13.15">
      <c r="A21" s="18"/>
      <c r="B21" s="543" t="s">
        <v>139</v>
      </c>
      <c r="C21" s="544"/>
      <c r="D21" s="137"/>
      <c r="E21" s="121"/>
      <c r="F21" s="96"/>
      <c r="G21" s="96"/>
      <c r="H21" s="115">
        <f>D21*E21*F21*G21</f>
        <v>0</v>
      </c>
      <c r="I21" s="124"/>
      <c r="J21" s="77"/>
      <c r="K21" s="145"/>
      <c r="L21" s="146"/>
      <c r="M21" s="146"/>
      <c r="N21" s="146"/>
      <c r="O21" s="146"/>
      <c r="P21" s="146"/>
      <c r="Q21" s="146"/>
      <c r="R21" s="146"/>
      <c r="S21" s="146"/>
      <c r="T21" s="146"/>
      <c r="U21" s="146"/>
      <c r="V21" s="146"/>
      <c r="W21" s="147">
        <f>K21+L21+M21+N21+O21+P21+Q21+R21+S21+T21+U21+V21</f>
        <v>0</v>
      </c>
      <c r="X21" s="353">
        <f>H21-W21</f>
        <v>0</v>
      </c>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c r="CK21" s="72"/>
      <c r="CL21" s="72"/>
      <c r="CM21" s="72"/>
      <c r="CN21" s="72"/>
      <c r="CO21" s="72"/>
      <c r="CP21" s="72"/>
      <c r="CQ21" s="72"/>
      <c r="CR21" s="72"/>
      <c r="CS21" s="72"/>
      <c r="CT21" s="72"/>
      <c r="CU21" s="72"/>
      <c r="CV21" s="72"/>
      <c r="CW21" s="72"/>
      <c r="CX21" s="72"/>
      <c r="CY21" s="72"/>
      <c r="CZ21" s="72"/>
      <c r="DA21" s="72"/>
      <c r="DB21" s="72"/>
      <c r="DC21" s="72"/>
      <c r="DD21" s="72"/>
      <c r="DE21" s="72"/>
    </row>
    <row r="22" spans="1:109" s="17" customFormat="1" ht="13.15">
      <c r="A22" s="18"/>
      <c r="B22" s="543" t="s">
        <v>140</v>
      </c>
      <c r="C22" s="544"/>
      <c r="D22" s="137"/>
      <c r="E22" s="121"/>
      <c r="F22" s="96"/>
      <c r="G22" s="96"/>
      <c r="H22" s="115">
        <f t="shared" ref="H22:H24" si="0">D22*E22*F22*G22</f>
        <v>0</v>
      </c>
      <c r="I22" s="124"/>
      <c r="J22" s="77"/>
      <c r="K22" s="145"/>
      <c r="L22" s="146"/>
      <c r="M22" s="146"/>
      <c r="N22" s="146"/>
      <c r="O22" s="146"/>
      <c r="P22" s="146"/>
      <c r="Q22" s="146"/>
      <c r="R22" s="146"/>
      <c r="S22" s="146"/>
      <c r="T22" s="146"/>
      <c r="U22" s="146"/>
      <c r="V22" s="146"/>
      <c r="W22" s="147">
        <f t="shared" ref="W22:W24" si="1">K22+L22+M22+N22+O22+P22+Q22+R22+S22+T22+U22+V22</f>
        <v>0</v>
      </c>
      <c r="X22" s="353">
        <f>H22-W22</f>
        <v>0</v>
      </c>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c r="CK22" s="72"/>
      <c r="CL22" s="72"/>
      <c r="CM22" s="72"/>
      <c r="CN22" s="72"/>
      <c r="CO22" s="72"/>
      <c r="CP22" s="72"/>
      <c r="CQ22" s="72"/>
      <c r="CR22" s="72"/>
      <c r="CS22" s="72"/>
      <c r="CT22" s="72"/>
      <c r="CU22" s="72"/>
      <c r="CV22" s="72"/>
      <c r="CW22" s="72"/>
      <c r="CX22" s="72"/>
      <c r="CY22" s="72"/>
      <c r="CZ22" s="72"/>
      <c r="DA22" s="72"/>
      <c r="DB22" s="72"/>
      <c r="DC22" s="72"/>
      <c r="DD22" s="72"/>
      <c r="DE22" s="72"/>
    </row>
    <row r="23" spans="1:109" s="17" customFormat="1" ht="13.15">
      <c r="A23" s="18"/>
      <c r="B23" s="543" t="s">
        <v>141</v>
      </c>
      <c r="C23" s="544"/>
      <c r="D23" s="137"/>
      <c r="E23" s="121"/>
      <c r="F23" s="96"/>
      <c r="G23" s="96"/>
      <c r="H23" s="115">
        <f t="shared" si="0"/>
        <v>0</v>
      </c>
      <c r="I23" s="124"/>
      <c r="J23" s="77"/>
      <c r="K23" s="145"/>
      <c r="L23" s="146"/>
      <c r="M23" s="146"/>
      <c r="N23" s="146"/>
      <c r="O23" s="146"/>
      <c r="P23" s="146"/>
      <c r="Q23" s="146"/>
      <c r="R23" s="146"/>
      <c r="S23" s="146"/>
      <c r="T23" s="146"/>
      <c r="U23" s="146"/>
      <c r="V23" s="146"/>
      <c r="W23" s="147">
        <f t="shared" si="1"/>
        <v>0</v>
      </c>
      <c r="X23" s="353">
        <f t="shared" ref="X23:X24" si="2">H23-W23</f>
        <v>0</v>
      </c>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c r="CA23" s="72"/>
      <c r="CB23" s="72"/>
      <c r="CC23" s="72"/>
      <c r="CD23" s="72"/>
      <c r="CE23" s="72"/>
      <c r="CF23" s="72"/>
      <c r="CG23" s="72"/>
      <c r="CH23" s="72"/>
      <c r="CI23" s="72"/>
      <c r="CJ23" s="72"/>
      <c r="CK23" s="72"/>
      <c r="CL23" s="72"/>
      <c r="CM23" s="72"/>
      <c r="CN23" s="72"/>
      <c r="CO23" s="72"/>
      <c r="CP23" s="72"/>
      <c r="CQ23" s="72"/>
      <c r="CR23" s="72"/>
      <c r="CS23" s="72"/>
      <c r="CT23" s="72"/>
      <c r="CU23" s="72"/>
      <c r="CV23" s="72"/>
      <c r="CW23" s="72"/>
      <c r="CX23" s="72"/>
      <c r="CY23" s="72"/>
      <c r="CZ23" s="72"/>
      <c r="DA23" s="72"/>
      <c r="DB23" s="72"/>
      <c r="DC23" s="72"/>
      <c r="DD23" s="72"/>
      <c r="DE23" s="72"/>
    </row>
    <row r="24" spans="1:109" s="17" customFormat="1" ht="13.15">
      <c r="A24" s="18"/>
      <c r="B24" s="543" t="s">
        <v>142</v>
      </c>
      <c r="C24" s="544"/>
      <c r="D24" s="137"/>
      <c r="E24" s="121"/>
      <c r="F24" s="96"/>
      <c r="G24" s="96"/>
      <c r="H24" s="115">
        <f t="shared" si="0"/>
        <v>0</v>
      </c>
      <c r="I24" s="124"/>
      <c r="J24" s="77"/>
      <c r="K24" s="145"/>
      <c r="L24" s="146"/>
      <c r="M24" s="146"/>
      <c r="N24" s="146"/>
      <c r="O24" s="146"/>
      <c r="P24" s="146"/>
      <c r="Q24" s="146"/>
      <c r="R24" s="146"/>
      <c r="S24" s="146"/>
      <c r="T24" s="146"/>
      <c r="U24" s="146"/>
      <c r="V24" s="146"/>
      <c r="W24" s="147">
        <f t="shared" si="1"/>
        <v>0</v>
      </c>
      <c r="X24" s="353">
        <f t="shared" si="2"/>
        <v>0</v>
      </c>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c r="CA24" s="72"/>
      <c r="CB24" s="72"/>
      <c r="CC24" s="72"/>
      <c r="CD24" s="72"/>
      <c r="CE24" s="72"/>
      <c r="CF24" s="72"/>
      <c r="CG24" s="72"/>
      <c r="CH24" s="72"/>
      <c r="CI24" s="72"/>
      <c r="CJ24" s="72"/>
      <c r="CK24" s="72"/>
      <c r="CL24" s="72"/>
      <c r="CM24" s="72"/>
      <c r="CN24" s="72"/>
      <c r="CO24" s="72"/>
      <c r="CP24" s="72"/>
      <c r="CQ24" s="72"/>
      <c r="CR24" s="72"/>
      <c r="CS24" s="72"/>
      <c r="CT24" s="72"/>
      <c r="CU24" s="72"/>
      <c r="CV24" s="72"/>
      <c r="CW24" s="72"/>
      <c r="CX24" s="72"/>
      <c r="CY24" s="72"/>
      <c r="CZ24" s="72"/>
      <c r="DA24" s="72"/>
      <c r="DB24" s="72"/>
      <c r="DC24" s="72"/>
      <c r="DD24" s="72"/>
      <c r="DE24" s="72"/>
    </row>
    <row r="25" spans="1:109" s="17" customFormat="1" ht="13.15" hidden="1">
      <c r="A25" s="18"/>
      <c r="B25" s="16"/>
      <c r="C25" s="17" t="s">
        <v>171</v>
      </c>
      <c r="D25" s="137"/>
      <c r="E25" s="121"/>
      <c r="F25" s="96"/>
      <c r="G25" s="96"/>
      <c r="H25" s="115"/>
      <c r="I25" s="124"/>
      <c r="J25" s="77"/>
      <c r="K25" s="145"/>
      <c r="L25" s="146"/>
      <c r="M25" s="146"/>
      <c r="N25" s="146"/>
      <c r="O25" s="146"/>
      <c r="P25" s="146"/>
      <c r="Q25" s="146"/>
      <c r="R25" s="146"/>
      <c r="S25" s="146"/>
      <c r="T25" s="146"/>
      <c r="U25" s="146"/>
      <c r="V25" s="146"/>
      <c r="W25" s="147"/>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72"/>
      <c r="BK25" s="72"/>
      <c r="BL25" s="72"/>
      <c r="BM25" s="72"/>
      <c r="BN25" s="72"/>
      <c r="BO25" s="72"/>
      <c r="BP25" s="72"/>
      <c r="BQ25" s="72"/>
      <c r="BR25" s="72"/>
      <c r="BS25" s="72"/>
      <c r="BT25" s="72"/>
      <c r="BU25" s="72"/>
      <c r="BV25" s="72"/>
      <c r="BW25" s="72"/>
      <c r="BX25" s="72"/>
      <c r="BY25" s="72"/>
      <c r="BZ25" s="72"/>
      <c r="CA25" s="72"/>
      <c r="CB25" s="72"/>
      <c r="CC25" s="72"/>
      <c r="CD25" s="72"/>
      <c r="CE25" s="72"/>
      <c r="CF25" s="72"/>
      <c r="CG25" s="72"/>
      <c r="CH25" s="72"/>
      <c r="CI25" s="72"/>
      <c r="CJ25" s="72"/>
      <c r="CK25" s="72"/>
      <c r="CL25" s="72"/>
      <c r="CM25" s="72"/>
      <c r="CN25" s="72"/>
      <c r="CO25" s="72"/>
      <c r="CP25" s="72"/>
      <c r="CQ25" s="72"/>
      <c r="CR25" s="72"/>
      <c r="CS25" s="72"/>
      <c r="CT25" s="72"/>
      <c r="CU25" s="72"/>
      <c r="CV25" s="72"/>
      <c r="CW25" s="72"/>
      <c r="CX25" s="72"/>
      <c r="CY25" s="72"/>
      <c r="CZ25" s="72"/>
      <c r="DA25" s="72"/>
      <c r="DB25" s="72"/>
      <c r="DC25" s="72"/>
      <c r="DD25" s="72"/>
      <c r="DE25" s="72"/>
    </row>
    <row r="26" spans="1:109" s="17" customFormat="1" ht="13.15" hidden="1">
      <c r="A26" s="18"/>
      <c r="B26" s="16"/>
      <c r="C26" s="17" t="s">
        <v>171</v>
      </c>
      <c r="D26" s="137"/>
      <c r="E26" s="121"/>
      <c r="F26" s="96"/>
      <c r="G26" s="96"/>
      <c r="H26" s="115"/>
      <c r="I26" s="124"/>
      <c r="J26" s="77"/>
      <c r="K26" s="145"/>
      <c r="L26" s="146"/>
      <c r="M26" s="146"/>
      <c r="N26" s="146"/>
      <c r="O26" s="146"/>
      <c r="P26" s="146"/>
      <c r="Q26" s="146"/>
      <c r="R26" s="146"/>
      <c r="S26" s="146"/>
      <c r="T26" s="146"/>
      <c r="U26" s="146"/>
      <c r="V26" s="146"/>
      <c r="W26" s="147"/>
      <c r="X26" s="72"/>
      <c r="Y26" s="72"/>
      <c r="Z26" s="72"/>
      <c r="AA26" s="72"/>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2"/>
      <c r="BD26" s="72"/>
      <c r="BE26" s="72"/>
      <c r="BF26" s="72"/>
      <c r="BG26" s="72"/>
      <c r="BH26" s="72"/>
      <c r="BI26" s="72"/>
      <c r="BJ26" s="72"/>
      <c r="BK26" s="72"/>
      <c r="BL26" s="72"/>
      <c r="BM26" s="72"/>
      <c r="BN26" s="72"/>
      <c r="BO26" s="72"/>
      <c r="BP26" s="72"/>
      <c r="BQ26" s="72"/>
      <c r="BR26" s="72"/>
      <c r="BS26" s="72"/>
      <c r="BT26" s="72"/>
      <c r="BU26" s="72"/>
      <c r="BV26" s="72"/>
      <c r="BW26" s="72"/>
      <c r="BX26" s="72"/>
      <c r="BY26" s="72"/>
      <c r="BZ26" s="72"/>
      <c r="CA26" s="72"/>
      <c r="CB26" s="72"/>
      <c r="CC26" s="72"/>
      <c r="CD26" s="72"/>
      <c r="CE26" s="72"/>
      <c r="CF26" s="72"/>
      <c r="CG26" s="72"/>
      <c r="CH26" s="72"/>
      <c r="CI26" s="72"/>
      <c r="CJ26" s="72"/>
      <c r="CK26" s="72"/>
      <c r="CL26" s="72"/>
      <c r="CM26" s="72"/>
      <c r="CN26" s="72"/>
      <c r="CO26" s="72"/>
      <c r="CP26" s="72"/>
      <c r="CQ26" s="72"/>
      <c r="CR26" s="72"/>
      <c r="CS26" s="72"/>
      <c r="CT26" s="72"/>
      <c r="CU26" s="72"/>
      <c r="CV26" s="72"/>
      <c r="CW26" s="72"/>
      <c r="CX26" s="72"/>
      <c r="CY26" s="72"/>
      <c r="CZ26" s="72"/>
      <c r="DA26" s="72"/>
      <c r="DB26" s="72"/>
      <c r="DC26" s="72"/>
      <c r="DD26" s="72"/>
      <c r="DE26" s="72"/>
    </row>
    <row r="27" spans="1:109" s="17" customFormat="1" ht="13.15" hidden="1">
      <c r="A27" s="18"/>
      <c r="B27" s="16"/>
      <c r="C27" s="17" t="s">
        <v>171</v>
      </c>
      <c r="D27" s="137"/>
      <c r="E27" s="121"/>
      <c r="F27" s="96"/>
      <c r="G27" s="96"/>
      <c r="H27" s="115"/>
      <c r="I27" s="124"/>
      <c r="J27" s="77"/>
      <c r="K27" s="145"/>
      <c r="L27" s="146"/>
      <c r="M27" s="146"/>
      <c r="N27" s="146"/>
      <c r="O27" s="146"/>
      <c r="P27" s="146"/>
      <c r="Q27" s="146"/>
      <c r="R27" s="146"/>
      <c r="S27" s="146"/>
      <c r="T27" s="146"/>
      <c r="U27" s="146"/>
      <c r="V27" s="146"/>
      <c r="W27" s="147"/>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c r="BM27" s="72"/>
      <c r="BN27" s="72"/>
      <c r="BO27" s="72"/>
      <c r="BP27" s="72"/>
      <c r="BQ27" s="72"/>
      <c r="BR27" s="72"/>
      <c r="BS27" s="72"/>
      <c r="BT27" s="72"/>
      <c r="BU27" s="72"/>
      <c r="BV27" s="72"/>
      <c r="BW27" s="72"/>
      <c r="BX27" s="72"/>
      <c r="BY27" s="72"/>
      <c r="BZ27" s="72"/>
      <c r="CA27" s="72"/>
      <c r="CB27" s="72"/>
      <c r="CC27" s="72"/>
      <c r="CD27" s="72"/>
      <c r="CE27" s="72"/>
      <c r="CF27" s="72"/>
      <c r="CG27" s="72"/>
      <c r="CH27" s="72"/>
      <c r="CI27" s="72"/>
      <c r="CJ27" s="72"/>
      <c r="CK27" s="72"/>
      <c r="CL27" s="72"/>
      <c r="CM27" s="72"/>
      <c r="CN27" s="72"/>
      <c r="CO27" s="72"/>
      <c r="CP27" s="72"/>
      <c r="CQ27" s="72"/>
      <c r="CR27" s="72"/>
      <c r="CS27" s="72"/>
      <c r="CT27" s="72"/>
      <c r="CU27" s="72"/>
      <c r="CV27" s="72"/>
      <c r="CW27" s="72"/>
      <c r="CX27" s="72"/>
      <c r="CY27" s="72"/>
      <c r="CZ27" s="72"/>
      <c r="DA27" s="72"/>
      <c r="DB27" s="72"/>
      <c r="DC27" s="72"/>
      <c r="DD27" s="72"/>
      <c r="DE27" s="72"/>
    </row>
    <row r="28" spans="1:109" s="17" customFormat="1" ht="13.15" hidden="1">
      <c r="A28" s="18"/>
      <c r="B28" s="16"/>
      <c r="C28" s="17" t="s">
        <v>171</v>
      </c>
      <c r="D28" s="137"/>
      <c r="E28" s="121"/>
      <c r="F28" s="96"/>
      <c r="G28" s="96"/>
      <c r="H28" s="115"/>
      <c r="I28" s="124"/>
      <c r="J28" s="77"/>
      <c r="K28" s="145"/>
      <c r="L28" s="146"/>
      <c r="M28" s="146"/>
      <c r="N28" s="146"/>
      <c r="O28" s="146"/>
      <c r="P28" s="146"/>
      <c r="Q28" s="146"/>
      <c r="R28" s="146"/>
      <c r="S28" s="146"/>
      <c r="T28" s="146"/>
      <c r="U28" s="146"/>
      <c r="V28" s="146"/>
      <c r="W28" s="147"/>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c r="CK28" s="72"/>
      <c r="CL28" s="72"/>
      <c r="CM28" s="72"/>
      <c r="CN28" s="72"/>
      <c r="CO28" s="72"/>
      <c r="CP28" s="72"/>
      <c r="CQ28" s="72"/>
      <c r="CR28" s="72"/>
      <c r="CS28" s="72"/>
      <c r="CT28" s="72"/>
      <c r="CU28" s="72"/>
      <c r="CV28" s="72"/>
      <c r="CW28" s="72"/>
      <c r="CX28" s="72"/>
      <c r="CY28" s="72"/>
      <c r="CZ28" s="72"/>
      <c r="DA28" s="72"/>
      <c r="DB28" s="72"/>
      <c r="DC28" s="72"/>
      <c r="DD28" s="72"/>
      <c r="DE28" s="72"/>
    </row>
    <row r="29" spans="1:109" s="17" customFormat="1" ht="13.15" hidden="1">
      <c r="A29" s="18"/>
      <c r="B29" s="16"/>
      <c r="D29" s="137"/>
      <c r="E29" s="121"/>
      <c r="F29" s="96"/>
      <c r="G29" s="96"/>
      <c r="H29" s="115"/>
      <c r="I29" s="124"/>
      <c r="J29" s="77"/>
      <c r="K29" s="145"/>
      <c r="L29" s="146"/>
      <c r="M29" s="146"/>
      <c r="N29" s="146"/>
      <c r="O29" s="146"/>
      <c r="P29" s="146"/>
      <c r="Q29" s="146"/>
      <c r="R29" s="146"/>
      <c r="S29" s="146"/>
      <c r="T29" s="146"/>
      <c r="U29" s="146"/>
      <c r="V29" s="146"/>
      <c r="W29" s="147"/>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2"/>
      <c r="BM29" s="72"/>
      <c r="BN29" s="72"/>
      <c r="BO29" s="72"/>
      <c r="BP29" s="72"/>
      <c r="BQ29" s="72"/>
      <c r="BR29" s="72"/>
      <c r="BS29" s="72"/>
      <c r="BT29" s="72"/>
      <c r="BU29" s="72"/>
      <c r="BV29" s="72"/>
      <c r="BW29" s="72"/>
      <c r="BX29" s="72"/>
      <c r="BY29" s="72"/>
      <c r="BZ29" s="72"/>
      <c r="CA29" s="72"/>
      <c r="CB29" s="72"/>
      <c r="CC29" s="72"/>
      <c r="CD29" s="72"/>
      <c r="CE29" s="72"/>
      <c r="CF29" s="72"/>
      <c r="CG29" s="72"/>
      <c r="CH29" s="72"/>
      <c r="CI29" s="72"/>
      <c r="CJ29" s="72"/>
      <c r="CK29" s="72"/>
      <c r="CL29" s="72"/>
      <c r="CM29" s="72"/>
      <c r="CN29" s="72"/>
      <c r="CO29" s="72"/>
      <c r="CP29" s="72"/>
      <c r="CQ29" s="72"/>
      <c r="CR29" s="72"/>
      <c r="CS29" s="72"/>
      <c r="CT29" s="72"/>
      <c r="CU29" s="72"/>
      <c r="CV29" s="72"/>
      <c r="CW29" s="72"/>
      <c r="CX29" s="72"/>
      <c r="CY29" s="72"/>
      <c r="CZ29" s="72"/>
      <c r="DA29" s="72"/>
      <c r="DB29" s="72"/>
      <c r="DC29" s="72"/>
      <c r="DD29" s="72"/>
      <c r="DE29" s="72"/>
    </row>
    <row r="30" spans="1:109" s="17" customFormat="1" ht="13.15" hidden="1">
      <c r="A30" s="26"/>
      <c r="B30" s="36"/>
      <c r="D30" s="134"/>
      <c r="E30" s="121"/>
      <c r="F30" s="96"/>
      <c r="G30" s="96"/>
      <c r="H30" s="115"/>
      <c r="I30" s="124"/>
      <c r="J30" s="77"/>
      <c r="K30" s="145"/>
      <c r="L30" s="146"/>
      <c r="M30" s="146"/>
      <c r="N30" s="146"/>
      <c r="O30" s="146"/>
      <c r="P30" s="146"/>
      <c r="Q30" s="146"/>
      <c r="R30" s="146"/>
      <c r="S30" s="146"/>
      <c r="T30" s="146"/>
      <c r="U30" s="146"/>
      <c r="V30" s="146"/>
      <c r="W30" s="147"/>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2"/>
      <c r="BM30" s="72"/>
      <c r="BN30" s="72"/>
      <c r="BO30" s="72"/>
      <c r="BP30" s="72"/>
      <c r="BQ30" s="72"/>
      <c r="BR30" s="72"/>
      <c r="BS30" s="72"/>
      <c r="BT30" s="72"/>
      <c r="BU30" s="72"/>
      <c r="BV30" s="72"/>
      <c r="BW30" s="72"/>
      <c r="BX30" s="72"/>
      <c r="BY30" s="72"/>
      <c r="BZ30" s="72"/>
      <c r="CA30" s="72"/>
      <c r="CB30" s="72"/>
      <c r="CC30" s="72"/>
      <c r="CD30" s="72"/>
      <c r="CE30" s="72"/>
      <c r="CF30" s="72"/>
      <c r="CG30" s="72"/>
      <c r="CH30" s="72"/>
      <c r="CI30" s="72"/>
      <c r="CJ30" s="72"/>
      <c r="CK30" s="72"/>
      <c r="CL30" s="72"/>
      <c r="CM30" s="72"/>
      <c r="CN30" s="72"/>
      <c r="CO30" s="72"/>
      <c r="CP30" s="72"/>
      <c r="CQ30" s="72"/>
      <c r="CR30" s="72"/>
      <c r="CS30" s="72"/>
      <c r="CT30" s="72"/>
      <c r="CU30" s="72"/>
      <c r="CV30" s="72"/>
      <c r="CW30" s="72"/>
      <c r="CX30" s="72"/>
      <c r="CY30" s="72"/>
      <c r="CZ30" s="72"/>
      <c r="DA30" s="72"/>
      <c r="DB30" s="72"/>
      <c r="DC30" s="72"/>
      <c r="DD30" s="72"/>
      <c r="DE30" s="72"/>
    </row>
    <row r="31" spans="1:109" s="17" customFormat="1" ht="13.15">
      <c r="A31" s="26"/>
      <c r="B31" s="36"/>
      <c r="D31" s="134"/>
      <c r="E31" s="121"/>
      <c r="F31" s="96"/>
      <c r="G31" s="96"/>
      <c r="H31" s="115"/>
      <c r="I31" s="124"/>
      <c r="J31" s="77"/>
      <c r="K31" s="145"/>
      <c r="L31" s="146"/>
      <c r="M31" s="146"/>
      <c r="N31" s="146"/>
      <c r="O31" s="146"/>
      <c r="P31" s="146"/>
      <c r="Q31" s="146"/>
      <c r="R31" s="146"/>
      <c r="S31" s="146"/>
      <c r="T31" s="146"/>
      <c r="U31" s="146"/>
      <c r="V31" s="146"/>
      <c r="W31" s="147"/>
      <c r="X31" s="72"/>
      <c r="Y31" s="72"/>
      <c r="Z31" s="72"/>
      <c r="AA31" s="72"/>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2"/>
      <c r="BD31" s="72"/>
      <c r="BE31" s="72"/>
      <c r="BF31" s="72"/>
      <c r="BG31" s="72"/>
      <c r="BH31" s="72"/>
      <c r="BI31" s="72"/>
      <c r="BJ31" s="72"/>
      <c r="BK31" s="72"/>
      <c r="BL31" s="72"/>
      <c r="BM31" s="72"/>
      <c r="BN31" s="72"/>
      <c r="BO31" s="72"/>
      <c r="BP31" s="72"/>
      <c r="BQ31" s="72"/>
      <c r="BR31" s="72"/>
      <c r="BS31" s="72"/>
      <c r="BT31" s="72"/>
      <c r="BU31" s="72"/>
      <c r="BV31" s="72"/>
      <c r="BW31" s="72"/>
      <c r="BX31" s="72"/>
      <c r="BY31" s="72"/>
      <c r="BZ31" s="72"/>
      <c r="CA31" s="72"/>
      <c r="CB31" s="72"/>
      <c r="CC31" s="72"/>
      <c r="CD31" s="72"/>
      <c r="CE31" s="72"/>
      <c r="CF31" s="72"/>
      <c r="CG31" s="72"/>
      <c r="CH31" s="72"/>
      <c r="CI31" s="72"/>
      <c r="CJ31" s="72"/>
      <c r="CK31" s="72"/>
      <c r="CL31" s="72"/>
      <c r="CM31" s="72"/>
      <c r="CN31" s="72"/>
      <c r="CO31" s="72"/>
      <c r="CP31" s="72"/>
      <c r="CQ31" s="72"/>
      <c r="CR31" s="72"/>
      <c r="CS31" s="72"/>
      <c r="CT31" s="72"/>
      <c r="CU31" s="72"/>
      <c r="CV31" s="72"/>
      <c r="CW31" s="72"/>
      <c r="CX31" s="72"/>
      <c r="CY31" s="72"/>
      <c r="CZ31" s="72"/>
      <c r="DA31" s="72"/>
      <c r="DB31" s="72"/>
      <c r="DC31" s="72"/>
      <c r="DD31" s="72"/>
      <c r="DE31" s="72"/>
    </row>
    <row r="32" spans="1:109" s="17" customFormat="1" ht="13.15">
      <c r="A32" s="26"/>
      <c r="B32" s="36"/>
      <c r="D32" s="134"/>
      <c r="E32" s="121"/>
      <c r="F32" s="96"/>
      <c r="G32" s="96"/>
      <c r="H32" s="115"/>
      <c r="I32" s="124"/>
      <c r="J32" s="77"/>
      <c r="K32" s="145"/>
      <c r="L32" s="146"/>
      <c r="M32" s="146"/>
      <c r="N32" s="146"/>
      <c r="O32" s="146"/>
      <c r="P32" s="146"/>
      <c r="Q32" s="146"/>
      <c r="R32" s="146"/>
      <c r="S32" s="146"/>
      <c r="T32" s="146"/>
      <c r="U32" s="146"/>
      <c r="V32" s="146"/>
      <c r="W32" s="147"/>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2"/>
      <c r="BM32" s="72"/>
      <c r="BN32" s="72"/>
      <c r="BO32" s="72"/>
      <c r="BP32" s="72"/>
      <c r="BQ32" s="72"/>
      <c r="BR32" s="72"/>
      <c r="BS32" s="72"/>
      <c r="BT32" s="72"/>
      <c r="BU32" s="72"/>
      <c r="BV32" s="72"/>
      <c r="BW32" s="72"/>
      <c r="BX32" s="72"/>
      <c r="BY32" s="72"/>
      <c r="BZ32" s="72"/>
      <c r="CA32" s="72"/>
      <c r="CB32" s="72"/>
      <c r="CC32" s="72"/>
      <c r="CD32" s="72"/>
      <c r="CE32" s="72"/>
      <c r="CF32" s="72"/>
      <c r="CG32" s="72"/>
      <c r="CH32" s="72"/>
      <c r="CI32" s="72"/>
      <c r="CJ32" s="72"/>
      <c r="CK32" s="72"/>
      <c r="CL32" s="72"/>
      <c r="CM32" s="72"/>
      <c r="CN32" s="72"/>
      <c r="CO32" s="72"/>
      <c r="CP32" s="72"/>
      <c r="CQ32" s="72"/>
      <c r="CR32" s="72"/>
      <c r="CS32" s="72"/>
      <c r="CT32" s="72"/>
      <c r="CU32" s="72"/>
      <c r="CV32" s="72"/>
      <c r="CW32" s="72"/>
      <c r="CX32" s="72"/>
      <c r="CY32" s="72"/>
      <c r="CZ32" s="72"/>
      <c r="DA32" s="72"/>
      <c r="DB32" s="72"/>
      <c r="DC32" s="72"/>
      <c r="DD32" s="72"/>
      <c r="DE32" s="72"/>
    </row>
    <row r="33" spans="1:109" s="17" customFormat="1" ht="13.15">
      <c r="A33" s="21"/>
      <c r="B33" s="19" t="s">
        <v>11</v>
      </c>
      <c r="C33" s="20"/>
      <c r="D33" s="421"/>
      <c r="E33" s="422"/>
      <c r="F33" s="98"/>
      <c r="G33" s="98"/>
      <c r="H33" s="116">
        <f>SUM(H21:H32)</f>
        <v>0</v>
      </c>
      <c r="I33" s="82"/>
      <c r="J33" s="77"/>
      <c r="K33" s="148"/>
      <c r="L33" s="112"/>
      <c r="M33" s="112"/>
      <c r="N33" s="112"/>
      <c r="O33" s="112"/>
      <c r="P33" s="112"/>
      <c r="Q33" s="112"/>
      <c r="R33" s="112"/>
      <c r="S33" s="112"/>
      <c r="T33" s="112"/>
      <c r="U33" s="112"/>
      <c r="V33" s="112"/>
      <c r="W33" s="102">
        <f>SUM(W21:W32)</f>
        <v>0</v>
      </c>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2"/>
      <c r="BM33" s="72"/>
      <c r="BN33" s="72"/>
      <c r="BO33" s="72"/>
      <c r="BP33" s="72"/>
      <c r="BQ33" s="72"/>
      <c r="BR33" s="72"/>
      <c r="BS33" s="72"/>
      <c r="BT33" s="72"/>
      <c r="BU33" s="72"/>
      <c r="BV33" s="72"/>
      <c r="BW33" s="72"/>
      <c r="BX33" s="72"/>
      <c r="BY33" s="72"/>
      <c r="BZ33" s="72"/>
      <c r="CA33" s="72"/>
      <c r="CB33" s="72"/>
      <c r="CC33" s="72"/>
      <c r="CD33" s="72"/>
      <c r="CE33" s="72"/>
      <c r="CF33" s="72"/>
      <c r="CG33" s="72"/>
      <c r="CH33" s="72"/>
      <c r="CI33" s="72"/>
      <c r="CJ33" s="72"/>
      <c r="CK33" s="72"/>
      <c r="CL33" s="72"/>
      <c r="CM33" s="72"/>
      <c r="CN33" s="72"/>
      <c r="CO33" s="72"/>
      <c r="CP33" s="72"/>
      <c r="CQ33" s="72"/>
      <c r="CR33" s="72"/>
      <c r="CS33" s="72"/>
      <c r="CT33" s="72"/>
      <c r="CU33" s="72"/>
      <c r="CV33" s="72"/>
      <c r="CW33" s="72"/>
      <c r="CX33" s="72"/>
      <c r="CY33" s="72"/>
      <c r="CZ33" s="72"/>
      <c r="DA33" s="72"/>
      <c r="DB33" s="72"/>
      <c r="DC33" s="72"/>
      <c r="DD33" s="72"/>
      <c r="DE33" s="72"/>
    </row>
    <row r="34" spans="1:109" s="17" customFormat="1" ht="13.15">
      <c r="A34" s="26"/>
      <c r="B34" s="36"/>
      <c r="D34" s="133"/>
      <c r="E34" s="99"/>
      <c r="F34" s="96"/>
      <c r="G34" s="96"/>
      <c r="H34" s="115"/>
      <c r="I34" s="123"/>
      <c r="J34" s="77"/>
      <c r="K34" s="145"/>
      <c r="L34" s="146"/>
      <c r="M34" s="146"/>
      <c r="N34" s="146"/>
      <c r="O34" s="146"/>
      <c r="P34" s="146"/>
      <c r="Q34" s="146"/>
      <c r="R34" s="146"/>
      <c r="S34" s="146"/>
      <c r="T34" s="146"/>
      <c r="U34" s="146"/>
      <c r="V34" s="146"/>
      <c r="W34" s="147"/>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2"/>
      <c r="BM34" s="72"/>
      <c r="BN34" s="72"/>
      <c r="BO34" s="72"/>
      <c r="BP34" s="72"/>
      <c r="BQ34" s="72"/>
      <c r="BR34" s="72"/>
      <c r="BS34" s="72"/>
      <c r="BT34" s="72"/>
      <c r="BU34" s="72"/>
      <c r="BV34" s="72"/>
      <c r="BW34" s="72"/>
      <c r="BX34" s="72"/>
      <c r="BY34" s="72"/>
      <c r="BZ34" s="72"/>
      <c r="CA34" s="72"/>
      <c r="CB34" s="72"/>
      <c r="CC34" s="72"/>
      <c r="CD34" s="72"/>
      <c r="CE34" s="72"/>
      <c r="CF34" s="72"/>
      <c r="CG34" s="72"/>
      <c r="CH34" s="72"/>
      <c r="CI34" s="72"/>
      <c r="CJ34" s="72"/>
      <c r="CK34" s="72"/>
      <c r="CL34" s="72"/>
      <c r="CM34" s="72"/>
      <c r="CN34" s="72"/>
      <c r="CO34" s="72"/>
      <c r="CP34" s="72"/>
      <c r="CQ34" s="72"/>
      <c r="CR34" s="72"/>
      <c r="CS34" s="72"/>
      <c r="CT34" s="72"/>
      <c r="CU34" s="72"/>
      <c r="CV34" s="72"/>
      <c r="CW34" s="72"/>
      <c r="CX34" s="72"/>
      <c r="CY34" s="72"/>
      <c r="CZ34" s="72"/>
      <c r="DA34" s="72"/>
      <c r="DB34" s="72"/>
      <c r="DC34" s="72"/>
      <c r="DD34" s="72"/>
      <c r="DE34" s="72"/>
    </row>
    <row r="35" spans="1:109" s="17" customFormat="1" ht="13.15">
      <c r="A35" s="18"/>
      <c r="B35" s="16"/>
      <c r="C35" s="16"/>
      <c r="D35" s="134"/>
      <c r="E35" s="121"/>
      <c r="F35" s="96"/>
      <c r="G35" s="96"/>
      <c r="H35" s="115"/>
      <c r="I35" s="124"/>
      <c r="J35" s="77"/>
      <c r="K35" s="145"/>
      <c r="L35" s="146"/>
      <c r="M35" s="146"/>
      <c r="N35" s="146"/>
      <c r="O35" s="146"/>
      <c r="P35" s="146"/>
      <c r="Q35" s="146"/>
      <c r="R35" s="146"/>
      <c r="S35" s="146"/>
      <c r="T35" s="146"/>
      <c r="U35" s="146"/>
      <c r="V35" s="146"/>
      <c r="W35" s="147"/>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2"/>
      <c r="BM35" s="72"/>
      <c r="BN35" s="72"/>
      <c r="BO35" s="72"/>
      <c r="BP35" s="72"/>
      <c r="BQ35" s="72"/>
      <c r="BR35" s="72"/>
      <c r="BS35" s="72"/>
      <c r="BT35" s="72"/>
      <c r="BU35" s="72"/>
      <c r="BV35" s="72"/>
      <c r="BW35" s="72"/>
      <c r="BX35" s="72"/>
      <c r="BY35" s="72"/>
      <c r="BZ35" s="72"/>
      <c r="CA35" s="72"/>
      <c r="CB35" s="72"/>
      <c r="CC35" s="72"/>
      <c r="CD35" s="72"/>
      <c r="CE35" s="72"/>
      <c r="CF35" s="72"/>
      <c r="CG35" s="72"/>
      <c r="CH35" s="72"/>
      <c r="CI35" s="72"/>
      <c r="CJ35" s="72"/>
      <c r="CK35" s="72"/>
      <c r="CL35" s="72"/>
      <c r="CM35" s="72"/>
      <c r="CN35" s="72"/>
      <c r="CO35" s="72"/>
      <c r="CP35" s="72"/>
      <c r="CQ35" s="72"/>
      <c r="CR35" s="72"/>
      <c r="CS35" s="72"/>
      <c r="CT35" s="72"/>
      <c r="CU35" s="72"/>
      <c r="CV35" s="72"/>
      <c r="CW35" s="72"/>
      <c r="CX35" s="72"/>
      <c r="CY35" s="72"/>
      <c r="CZ35" s="72"/>
      <c r="DA35" s="72"/>
      <c r="DB35" s="72"/>
      <c r="DC35" s="72"/>
      <c r="DD35" s="72"/>
      <c r="DE35" s="72"/>
    </row>
    <row r="36" spans="1:109" s="385" customFormat="1" ht="33.6" customHeight="1">
      <c r="A36" s="381">
        <v>2</v>
      </c>
      <c r="B36" s="369" t="s">
        <v>12</v>
      </c>
      <c r="C36" s="382"/>
      <c r="D36" s="557" t="s">
        <v>13</v>
      </c>
      <c r="E36" s="558"/>
      <c r="F36" s="370" t="s">
        <v>14</v>
      </c>
      <c r="G36" s="370" t="s">
        <v>15</v>
      </c>
      <c r="H36" s="161"/>
      <c r="I36" s="383" t="s">
        <v>12</v>
      </c>
      <c r="J36" s="384"/>
      <c r="K36" s="373"/>
      <c r="L36" s="374"/>
      <c r="M36" s="374"/>
      <c r="N36" s="374"/>
      <c r="O36" s="374"/>
      <c r="P36" s="374"/>
      <c r="Q36" s="374"/>
      <c r="R36" s="374"/>
      <c r="S36" s="374"/>
      <c r="T36" s="374"/>
      <c r="U36" s="374"/>
      <c r="V36" s="374"/>
      <c r="W36" s="375"/>
      <c r="X36" s="380"/>
      <c r="Y36" s="380"/>
      <c r="Z36" s="380"/>
      <c r="AA36" s="380"/>
      <c r="AB36" s="380"/>
      <c r="AC36" s="380"/>
      <c r="AD36" s="380"/>
      <c r="AE36" s="380"/>
      <c r="AF36" s="380"/>
      <c r="AG36" s="380"/>
      <c r="AH36" s="380"/>
      <c r="AI36" s="380"/>
      <c r="AJ36" s="380"/>
      <c r="AK36" s="380"/>
      <c r="AL36" s="380"/>
      <c r="AM36" s="380"/>
      <c r="AN36" s="380"/>
      <c r="AO36" s="380"/>
      <c r="AP36" s="380"/>
      <c r="AQ36" s="380"/>
      <c r="AR36" s="380"/>
      <c r="AS36" s="380"/>
      <c r="AT36" s="380"/>
      <c r="AU36" s="380"/>
      <c r="AV36" s="380"/>
      <c r="AW36" s="380"/>
      <c r="AX36" s="380"/>
      <c r="AY36" s="380"/>
      <c r="AZ36" s="380"/>
      <c r="BA36" s="380"/>
      <c r="BB36" s="380"/>
      <c r="BC36" s="380"/>
      <c r="BD36" s="380"/>
      <c r="BE36" s="380"/>
      <c r="BF36" s="380"/>
      <c r="BG36" s="380"/>
      <c r="BH36" s="380"/>
      <c r="BI36" s="380"/>
      <c r="BJ36" s="380"/>
      <c r="BK36" s="380"/>
      <c r="BL36" s="380"/>
      <c r="BM36" s="380"/>
      <c r="BN36" s="380"/>
      <c r="BO36" s="380"/>
      <c r="BP36" s="380"/>
      <c r="BQ36" s="380"/>
      <c r="BR36" s="380"/>
      <c r="BS36" s="380"/>
      <c r="BT36" s="380"/>
      <c r="BU36" s="380"/>
      <c r="BV36" s="380"/>
      <c r="BW36" s="380"/>
      <c r="BX36" s="380"/>
      <c r="BY36" s="380"/>
      <c r="BZ36" s="380"/>
      <c r="CA36" s="380"/>
      <c r="CB36" s="380"/>
      <c r="CC36" s="380"/>
      <c r="CD36" s="380"/>
      <c r="CE36" s="380"/>
      <c r="CF36" s="380"/>
      <c r="CG36" s="380"/>
      <c r="CH36" s="380"/>
      <c r="CI36" s="380"/>
      <c r="CJ36" s="380"/>
      <c r="CK36" s="380"/>
      <c r="CL36" s="380"/>
      <c r="CM36" s="380"/>
      <c r="CN36" s="380"/>
      <c r="CO36" s="380"/>
      <c r="CP36" s="380"/>
      <c r="CQ36" s="380"/>
      <c r="CR36" s="380"/>
      <c r="CS36" s="380"/>
      <c r="CT36" s="380"/>
      <c r="CU36" s="380"/>
      <c r="CV36" s="380"/>
      <c r="CW36" s="380"/>
      <c r="CX36" s="380"/>
      <c r="CY36" s="380"/>
      <c r="CZ36" s="380"/>
      <c r="DA36" s="380"/>
      <c r="DB36" s="380"/>
      <c r="DC36" s="380"/>
      <c r="DD36" s="380"/>
      <c r="DE36" s="380"/>
    </row>
    <row r="37" spans="1:109" s="17" customFormat="1" ht="13.15">
      <c r="A37" s="18"/>
      <c r="B37" s="16"/>
      <c r="C37" s="16"/>
      <c r="D37" s="417"/>
      <c r="E37" s="418"/>
      <c r="F37" s="96"/>
      <c r="G37" s="96"/>
      <c r="H37" s="115"/>
      <c r="I37" s="124"/>
      <c r="J37" s="77"/>
      <c r="K37" s="145"/>
      <c r="L37" s="146"/>
      <c r="M37" s="146"/>
      <c r="N37" s="146"/>
      <c r="O37" s="146"/>
      <c r="P37" s="146"/>
      <c r="Q37" s="146"/>
      <c r="R37" s="146"/>
      <c r="S37" s="146"/>
      <c r="T37" s="146"/>
      <c r="U37" s="146"/>
      <c r="V37" s="146"/>
      <c r="W37" s="147"/>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2"/>
      <c r="BZ37" s="72"/>
      <c r="CA37" s="72"/>
      <c r="CB37" s="72"/>
      <c r="CC37" s="72"/>
      <c r="CD37" s="72"/>
      <c r="CE37" s="72"/>
      <c r="CF37" s="72"/>
      <c r="CG37" s="72"/>
      <c r="CH37" s="72"/>
      <c r="CI37" s="72"/>
      <c r="CJ37" s="72"/>
      <c r="CK37" s="72"/>
      <c r="CL37" s="72"/>
      <c r="CM37" s="72"/>
      <c r="CN37" s="72"/>
      <c r="CO37" s="72"/>
      <c r="CP37" s="72"/>
      <c r="CQ37" s="72"/>
      <c r="CR37" s="72"/>
      <c r="CS37" s="72"/>
      <c r="CT37" s="72"/>
      <c r="CU37" s="72"/>
      <c r="CV37" s="72"/>
      <c r="CW37" s="72"/>
      <c r="CX37" s="72"/>
      <c r="CY37" s="72"/>
      <c r="CZ37" s="72"/>
      <c r="DA37" s="72"/>
      <c r="DB37" s="72"/>
      <c r="DC37" s="72"/>
      <c r="DD37" s="72"/>
      <c r="DE37" s="72"/>
    </row>
    <row r="38" spans="1:109" s="17" customFormat="1" ht="13.15">
      <c r="A38" s="18"/>
      <c r="B38" s="539" t="s">
        <v>143</v>
      </c>
      <c r="C38" s="540"/>
      <c r="D38" s="417"/>
      <c r="E38" s="418"/>
      <c r="F38" s="96"/>
      <c r="G38" s="96"/>
      <c r="H38" s="115"/>
      <c r="I38" s="124"/>
      <c r="J38" s="77"/>
      <c r="K38" s="145"/>
      <c r="L38" s="146"/>
      <c r="M38" s="146"/>
      <c r="N38" s="146"/>
      <c r="O38" s="146"/>
      <c r="P38" s="146"/>
      <c r="Q38" s="146"/>
      <c r="R38" s="146"/>
      <c r="S38" s="146"/>
      <c r="T38" s="146"/>
      <c r="U38" s="146"/>
      <c r="V38" s="146"/>
      <c r="W38" s="147"/>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c r="BR38" s="72"/>
      <c r="BS38" s="72"/>
      <c r="BT38" s="72"/>
      <c r="BU38" s="72"/>
      <c r="BV38" s="72"/>
      <c r="BW38" s="72"/>
      <c r="BX38" s="72"/>
      <c r="BY38" s="72"/>
      <c r="BZ38" s="72"/>
      <c r="CA38" s="72"/>
      <c r="CB38" s="72"/>
      <c r="CC38" s="72"/>
      <c r="CD38" s="72"/>
      <c r="CE38" s="72"/>
      <c r="CF38" s="72"/>
      <c r="CG38" s="72"/>
      <c r="CH38" s="72"/>
      <c r="CI38" s="72"/>
      <c r="CJ38" s="72"/>
      <c r="CK38" s="72"/>
      <c r="CL38" s="72"/>
      <c r="CM38" s="72"/>
      <c r="CN38" s="72"/>
      <c r="CO38" s="72"/>
      <c r="CP38" s="72"/>
      <c r="CQ38" s="72"/>
      <c r="CR38" s="72"/>
      <c r="CS38" s="72"/>
      <c r="CT38" s="72"/>
      <c r="CU38" s="72"/>
      <c r="CV38" s="72"/>
      <c r="CW38" s="72"/>
      <c r="CX38" s="72"/>
      <c r="CY38" s="72"/>
      <c r="CZ38" s="72"/>
      <c r="DA38" s="72"/>
      <c r="DB38" s="72"/>
      <c r="DC38" s="72"/>
      <c r="DD38" s="72"/>
      <c r="DE38" s="72"/>
    </row>
    <row r="39" spans="1:109" s="17" customFormat="1" ht="13.15">
      <c r="A39" s="18"/>
      <c r="B39" s="533" t="s">
        <v>144</v>
      </c>
      <c r="C39" s="534"/>
      <c r="D39" s="417"/>
      <c r="E39" s="418"/>
      <c r="F39" s="96"/>
      <c r="G39" s="96"/>
      <c r="H39" s="115">
        <f t="shared" ref="H39:H42" si="3">F39*G39</f>
        <v>0</v>
      </c>
      <c r="I39" s="124"/>
      <c r="J39" s="77"/>
      <c r="K39" s="145"/>
      <c r="L39" s="146"/>
      <c r="M39" s="146"/>
      <c r="N39" s="146"/>
      <c r="O39" s="146"/>
      <c r="P39" s="146"/>
      <c r="Q39" s="146"/>
      <c r="R39" s="146"/>
      <c r="S39" s="146"/>
      <c r="T39" s="146"/>
      <c r="U39" s="146"/>
      <c r="V39" s="146"/>
      <c r="W39" s="147">
        <f t="shared" ref="W39:W42" si="4">K39+L39+M39+N39+O39+P39+Q39+R39+S39+T39+U39+V39</f>
        <v>0</v>
      </c>
      <c r="X39" s="353">
        <f t="shared" ref="X39:X42" si="5">H39-W39</f>
        <v>0</v>
      </c>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c r="BR39" s="72"/>
      <c r="BS39" s="72"/>
      <c r="BT39" s="72"/>
      <c r="BU39" s="72"/>
      <c r="BV39" s="72"/>
      <c r="BW39" s="72"/>
      <c r="BX39" s="72"/>
      <c r="BY39" s="72"/>
      <c r="BZ39" s="72"/>
      <c r="CA39" s="72"/>
      <c r="CB39" s="72"/>
      <c r="CC39" s="72"/>
      <c r="CD39" s="72"/>
      <c r="CE39" s="72"/>
      <c r="CF39" s="72"/>
      <c r="CG39" s="72"/>
      <c r="CH39" s="72"/>
      <c r="CI39" s="72"/>
      <c r="CJ39" s="72"/>
      <c r="CK39" s="72"/>
      <c r="CL39" s="72"/>
      <c r="CM39" s="72"/>
      <c r="CN39" s="72"/>
      <c r="CO39" s="72"/>
      <c r="CP39" s="72"/>
      <c r="CQ39" s="72"/>
      <c r="CR39" s="72"/>
      <c r="CS39" s="72"/>
      <c r="CT39" s="72"/>
      <c r="CU39" s="72"/>
      <c r="CV39" s="72"/>
      <c r="CW39" s="72"/>
      <c r="CX39" s="72"/>
      <c r="CY39" s="72"/>
      <c r="CZ39" s="72"/>
      <c r="DA39" s="72"/>
      <c r="DB39" s="72"/>
      <c r="DC39" s="72"/>
      <c r="DD39" s="72"/>
      <c r="DE39" s="72"/>
    </row>
    <row r="40" spans="1:109" s="17" customFormat="1" ht="13.15">
      <c r="A40" s="18"/>
      <c r="B40" s="533" t="s">
        <v>145</v>
      </c>
      <c r="C40" s="534"/>
      <c r="D40" s="417"/>
      <c r="E40" s="418"/>
      <c r="F40" s="96"/>
      <c r="G40" s="96"/>
      <c r="H40" s="115">
        <f t="shared" si="3"/>
        <v>0</v>
      </c>
      <c r="I40" s="124"/>
      <c r="J40" s="77"/>
      <c r="K40" s="145"/>
      <c r="L40" s="146"/>
      <c r="M40" s="146"/>
      <c r="N40" s="146"/>
      <c r="O40" s="146"/>
      <c r="P40" s="146"/>
      <c r="Q40" s="146"/>
      <c r="R40" s="146"/>
      <c r="S40" s="146"/>
      <c r="T40" s="146"/>
      <c r="U40" s="146"/>
      <c r="V40" s="146"/>
      <c r="W40" s="147">
        <f t="shared" si="4"/>
        <v>0</v>
      </c>
      <c r="X40" s="353">
        <f t="shared" si="5"/>
        <v>0</v>
      </c>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2"/>
      <c r="BM40" s="72"/>
      <c r="BN40" s="72"/>
      <c r="BO40" s="72"/>
      <c r="BP40" s="72"/>
      <c r="BQ40" s="72"/>
      <c r="BR40" s="72"/>
      <c r="BS40" s="72"/>
      <c r="BT40" s="72"/>
      <c r="BU40" s="72"/>
      <c r="BV40" s="72"/>
      <c r="BW40" s="72"/>
      <c r="BX40" s="72"/>
      <c r="BY40" s="72"/>
      <c r="BZ40" s="72"/>
      <c r="CA40" s="72"/>
      <c r="CB40" s="72"/>
      <c r="CC40" s="72"/>
      <c r="CD40" s="72"/>
      <c r="CE40" s="72"/>
      <c r="CF40" s="72"/>
      <c r="CG40" s="72"/>
      <c r="CH40" s="72"/>
      <c r="CI40" s="72"/>
      <c r="CJ40" s="72"/>
      <c r="CK40" s="72"/>
      <c r="CL40" s="72"/>
      <c r="CM40" s="72"/>
      <c r="CN40" s="72"/>
      <c r="CO40" s="72"/>
      <c r="CP40" s="72"/>
      <c r="CQ40" s="72"/>
      <c r="CR40" s="72"/>
      <c r="CS40" s="72"/>
      <c r="CT40" s="72"/>
      <c r="CU40" s="72"/>
      <c r="CV40" s="72"/>
      <c r="CW40" s="72"/>
      <c r="CX40" s="72"/>
      <c r="CY40" s="72"/>
      <c r="CZ40" s="72"/>
      <c r="DA40" s="72"/>
      <c r="DB40" s="72"/>
      <c r="DC40" s="72"/>
      <c r="DD40" s="72"/>
      <c r="DE40" s="72"/>
    </row>
    <row r="41" spans="1:109" s="17" customFormat="1" ht="13.15">
      <c r="A41" s="18"/>
      <c r="B41" s="533" t="s">
        <v>146</v>
      </c>
      <c r="C41" s="534"/>
      <c r="D41" s="417"/>
      <c r="E41" s="418"/>
      <c r="F41" s="96"/>
      <c r="G41" s="96"/>
      <c r="H41" s="115">
        <f t="shared" si="3"/>
        <v>0</v>
      </c>
      <c r="I41" s="124"/>
      <c r="J41" s="77"/>
      <c r="K41" s="145"/>
      <c r="L41" s="146"/>
      <c r="M41" s="146"/>
      <c r="N41" s="146"/>
      <c r="O41" s="146"/>
      <c r="P41" s="146"/>
      <c r="Q41" s="146"/>
      <c r="R41" s="146"/>
      <c r="S41" s="146"/>
      <c r="T41" s="146"/>
      <c r="U41" s="146"/>
      <c r="V41" s="146"/>
      <c r="W41" s="147">
        <f t="shared" si="4"/>
        <v>0</v>
      </c>
      <c r="X41" s="353">
        <f t="shared" si="5"/>
        <v>0</v>
      </c>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2"/>
      <c r="BM41" s="72"/>
      <c r="BN41" s="72"/>
      <c r="BO41" s="72"/>
      <c r="BP41" s="72"/>
      <c r="BQ41" s="72"/>
      <c r="BR41" s="72"/>
      <c r="BS41" s="72"/>
      <c r="BT41" s="72"/>
      <c r="BU41" s="72"/>
      <c r="BV41" s="72"/>
      <c r="BW41" s="72"/>
      <c r="BX41" s="72"/>
      <c r="BY41" s="72"/>
      <c r="BZ41" s="72"/>
      <c r="CA41" s="72"/>
      <c r="CB41" s="72"/>
      <c r="CC41" s="72"/>
      <c r="CD41" s="72"/>
      <c r="CE41" s="72"/>
      <c r="CF41" s="72"/>
      <c r="CG41" s="72"/>
      <c r="CH41" s="72"/>
      <c r="CI41" s="72"/>
      <c r="CJ41" s="72"/>
      <c r="CK41" s="72"/>
      <c r="CL41" s="72"/>
      <c r="CM41" s="72"/>
      <c r="CN41" s="72"/>
      <c r="CO41" s="72"/>
      <c r="CP41" s="72"/>
      <c r="CQ41" s="72"/>
      <c r="CR41" s="72"/>
      <c r="CS41" s="72"/>
      <c r="CT41" s="72"/>
      <c r="CU41" s="72"/>
      <c r="CV41" s="72"/>
      <c r="CW41" s="72"/>
      <c r="CX41" s="72"/>
      <c r="CY41" s="72"/>
      <c r="CZ41" s="72"/>
      <c r="DA41" s="72"/>
      <c r="DB41" s="72"/>
      <c r="DC41" s="72"/>
      <c r="DD41" s="72"/>
      <c r="DE41" s="72"/>
    </row>
    <row r="42" spans="1:109" s="17" customFormat="1" ht="13.15">
      <c r="A42" s="18"/>
      <c r="B42" s="533" t="s">
        <v>147</v>
      </c>
      <c r="C42" s="534"/>
      <c r="D42" s="417"/>
      <c r="E42" s="418"/>
      <c r="F42" s="96"/>
      <c r="G42" s="96"/>
      <c r="H42" s="115">
        <f t="shared" si="3"/>
        <v>0</v>
      </c>
      <c r="I42" s="124"/>
      <c r="J42" s="77"/>
      <c r="K42" s="145"/>
      <c r="L42" s="146"/>
      <c r="M42" s="146"/>
      <c r="N42" s="146"/>
      <c r="O42" s="146"/>
      <c r="P42" s="146"/>
      <c r="Q42" s="146"/>
      <c r="R42" s="146"/>
      <c r="S42" s="146"/>
      <c r="T42" s="146"/>
      <c r="U42" s="146"/>
      <c r="V42" s="146"/>
      <c r="W42" s="147">
        <f t="shared" si="4"/>
        <v>0</v>
      </c>
      <c r="X42" s="353">
        <f t="shared" si="5"/>
        <v>0</v>
      </c>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2"/>
      <c r="BM42" s="72"/>
      <c r="BN42" s="72"/>
      <c r="BO42" s="72"/>
      <c r="BP42" s="72"/>
      <c r="BQ42" s="72"/>
      <c r="BR42" s="72"/>
      <c r="BS42" s="72"/>
      <c r="BT42" s="72"/>
      <c r="BU42" s="72"/>
      <c r="BV42" s="72"/>
      <c r="BW42" s="72"/>
      <c r="BX42" s="72"/>
      <c r="BY42" s="72"/>
      <c r="BZ42" s="72"/>
      <c r="CA42" s="72"/>
      <c r="CB42" s="72"/>
      <c r="CC42" s="72"/>
      <c r="CD42" s="72"/>
      <c r="CE42" s="72"/>
      <c r="CF42" s="72"/>
      <c r="CG42" s="72"/>
      <c r="CH42" s="72"/>
      <c r="CI42" s="72"/>
      <c r="CJ42" s="72"/>
      <c r="CK42" s="72"/>
      <c r="CL42" s="72"/>
      <c r="CM42" s="72"/>
      <c r="CN42" s="72"/>
      <c r="CO42" s="72"/>
      <c r="CP42" s="72"/>
      <c r="CQ42" s="72"/>
      <c r="CR42" s="72"/>
      <c r="CS42" s="72"/>
      <c r="CT42" s="72"/>
      <c r="CU42" s="72"/>
      <c r="CV42" s="72"/>
      <c r="CW42" s="72"/>
      <c r="CX42" s="72"/>
      <c r="CY42" s="72"/>
      <c r="CZ42" s="72"/>
      <c r="DA42" s="72"/>
      <c r="DB42" s="72"/>
      <c r="DC42" s="72"/>
      <c r="DD42" s="72"/>
      <c r="DE42" s="72"/>
    </row>
    <row r="43" spans="1:109" s="17" customFormat="1" ht="13.15">
      <c r="A43" s="18"/>
      <c r="B43" s="16"/>
      <c r="C43" s="16"/>
      <c r="D43" s="417"/>
      <c r="E43" s="418"/>
      <c r="F43" s="96"/>
      <c r="G43" s="96"/>
      <c r="H43" s="115"/>
      <c r="I43" s="124"/>
      <c r="J43" s="77"/>
      <c r="K43" s="145"/>
      <c r="L43" s="146"/>
      <c r="M43" s="146"/>
      <c r="N43" s="146"/>
      <c r="O43" s="146"/>
      <c r="P43" s="146"/>
      <c r="Q43" s="146"/>
      <c r="R43" s="146"/>
      <c r="S43" s="146"/>
      <c r="T43" s="146"/>
      <c r="U43" s="146"/>
      <c r="V43" s="146"/>
      <c r="W43" s="147"/>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2"/>
      <c r="BM43" s="72"/>
      <c r="BN43" s="72"/>
      <c r="BO43" s="72"/>
      <c r="BP43" s="72"/>
      <c r="BQ43" s="72"/>
      <c r="BR43" s="72"/>
      <c r="BS43" s="72"/>
      <c r="BT43" s="72"/>
      <c r="BU43" s="72"/>
      <c r="BV43" s="72"/>
      <c r="BW43" s="72"/>
      <c r="BX43" s="72"/>
      <c r="BY43" s="72"/>
      <c r="BZ43" s="72"/>
      <c r="CA43" s="72"/>
      <c r="CB43" s="72"/>
      <c r="CC43" s="72"/>
      <c r="CD43" s="72"/>
      <c r="CE43" s="72"/>
      <c r="CF43" s="72"/>
      <c r="CG43" s="72"/>
      <c r="CH43" s="72"/>
      <c r="CI43" s="72"/>
      <c r="CJ43" s="72"/>
      <c r="CK43" s="72"/>
      <c r="CL43" s="72"/>
      <c r="CM43" s="72"/>
      <c r="CN43" s="72"/>
      <c r="CO43" s="72"/>
      <c r="CP43" s="72"/>
      <c r="CQ43" s="72"/>
      <c r="CR43" s="72"/>
      <c r="CS43" s="72"/>
      <c r="CT43" s="72"/>
      <c r="CU43" s="72"/>
      <c r="CV43" s="72"/>
      <c r="CW43" s="72"/>
      <c r="CX43" s="72"/>
      <c r="CY43" s="72"/>
      <c r="CZ43" s="72"/>
      <c r="DA43" s="72"/>
      <c r="DB43" s="72"/>
      <c r="DC43" s="72"/>
      <c r="DD43" s="72"/>
      <c r="DE43" s="72"/>
    </row>
    <row r="44" spans="1:109" s="17" customFormat="1" ht="13.15">
      <c r="A44" s="22"/>
      <c r="B44" s="23" t="s">
        <v>100</v>
      </c>
      <c r="C44" s="20"/>
      <c r="D44" s="555"/>
      <c r="E44" s="556"/>
      <c r="F44" s="98"/>
      <c r="G44" s="98"/>
      <c r="H44" s="162">
        <f>SUM(H38:H43)</f>
        <v>0</v>
      </c>
      <c r="I44" s="120"/>
      <c r="J44" s="77"/>
      <c r="K44" s="148"/>
      <c r="L44" s="112"/>
      <c r="M44" s="112"/>
      <c r="N44" s="112"/>
      <c r="O44" s="112"/>
      <c r="P44" s="112"/>
      <c r="Q44" s="112"/>
      <c r="R44" s="112"/>
      <c r="S44" s="112"/>
      <c r="T44" s="112"/>
      <c r="U44" s="112"/>
      <c r="V44" s="112"/>
      <c r="W44" s="101">
        <f>SUM(W37:W43)</f>
        <v>0</v>
      </c>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2"/>
      <c r="BM44" s="72"/>
      <c r="BN44" s="72"/>
      <c r="BO44" s="72"/>
      <c r="BP44" s="72"/>
      <c r="BQ44" s="72"/>
      <c r="BR44" s="72"/>
      <c r="BS44" s="72"/>
      <c r="BT44" s="72"/>
      <c r="BU44" s="72"/>
      <c r="BV44" s="72"/>
      <c r="BW44" s="72"/>
      <c r="BX44" s="72"/>
      <c r="BY44" s="72"/>
      <c r="BZ44" s="72"/>
      <c r="CA44" s="72"/>
      <c r="CB44" s="72"/>
      <c r="CC44" s="72"/>
      <c r="CD44" s="72"/>
      <c r="CE44" s="72"/>
      <c r="CF44" s="72"/>
      <c r="CG44" s="72"/>
      <c r="CH44" s="72"/>
      <c r="CI44" s="72"/>
      <c r="CJ44" s="72"/>
      <c r="CK44" s="72"/>
      <c r="CL44" s="72"/>
      <c r="CM44" s="72"/>
      <c r="CN44" s="72"/>
      <c r="CO44" s="72"/>
      <c r="CP44" s="72"/>
      <c r="CQ44" s="72"/>
      <c r="CR44" s="72"/>
      <c r="CS44" s="72"/>
      <c r="CT44" s="72"/>
      <c r="CU44" s="72"/>
      <c r="CV44" s="72"/>
      <c r="CW44" s="72"/>
      <c r="CX44" s="72"/>
      <c r="CY44" s="72"/>
      <c r="CZ44" s="72"/>
      <c r="DA44" s="72"/>
      <c r="DB44" s="72"/>
      <c r="DC44" s="72"/>
      <c r="DD44" s="72"/>
      <c r="DE44" s="72"/>
    </row>
    <row r="45" spans="1:109" s="17" customFormat="1" ht="13.15">
      <c r="A45" s="18"/>
      <c r="D45" s="417"/>
      <c r="E45" s="418"/>
      <c r="F45" s="96"/>
      <c r="G45" s="96"/>
      <c r="H45" s="115"/>
      <c r="I45" s="124"/>
      <c r="J45" s="77"/>
      <c r="K45" s="145"/>
      <c r="L45" s="146"/>
      <c r="M45" s="146"/>
      <c r="N45" s="146"/>
      <c r="O45" s="146"/>
      <c r="P45" s="146"/>
      <c r="Q45" s="146"/>
      <c r="R45" s="146"/>
      <c r="S45" s="146"/>
      <c r="T45" s="146"/>
      <c r="U45" s="146"/>
      <c r="V45" s="146"/>
      <c r="W45" s="147"/>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2"/>
      <c r="BM45" s="72"/>
      <c r="BN45" s="72"/>
      <c r="BO45" s="72"/>
      <c r="BP45" s="72"/>
      <c r="BQ45" s="72"/>
      <c r="BR45" s="72"/>
      <c r="BS45" s="72"/>
      <c r="BT45" s="72"/>
      <c r="BU45" s="72"/>
      <c r="BV45" s="72"/>
      <c r="BW45" s="72"/>
      <c r="BX45" s="72"/>
      <c r="BY45" s="72"/>
      <c r="BZ45" s="72"/>
      <c r="CA45" s="72"/>
      <c r="CB45" s="72"/>
      <c r="CC45" s="72"/>
      <c r="CD45" s="72"/>
      <c r="CE45" s="72"/>
      <c r="CF45" s="72"/>
      <c r="CG45" s="72"/>
      <c r="CH45" s="72"/>
      <c r="CI45" s="72"/>
      <c r="CJ45" s="72"/>
      <c r="CK45" s="72"/>
      <c r="CL45" s="72"/>
      <c r="CM45" s="72"/>
      <c r="CN45" s="72"/>
      <c r="CO45" s="72"/>
      <c r="CP45" s="72"/>
      <c r="CQ45" s="72"/>
      <c r="CR45" s="72"/>
      <c r="CS45" s="72"/>
      <c r="CT45" s="72"/>
      <c r="CU45" s="72"/>
      <c r="CV45" s="72"/>
      <c r="CW45" s="72"/>
      <c r="CX45" s="72"/>
      <c r="CY45" s="72"/>
      <c r="CZ45" s="72"/>
      <c r="DA45" s="72"/>
      <c r="DB45" s="72"/>
      <c r="DC45" s="72"/>
      <c r="DD45" s="72"/>
      <c r="DE45" s="72"/>
    </row>
    <row r="46" spans="1:109" s="17" customFormat="1" ht="13.15">
      <c r="A46" s="18"/>
      <c r="B46" s="539" t="s">
        <v>148</v>
      </c>
      <c r="C46" s="540"/>
      <c r="D46" s="417"/>
      <c r="E46" s="418"/>
      <c r="F46" s="96"/>
      <c r="G46" s="96"/>
      <c r="H46" s="115"/>
      <c r="I46" s="124"/>
      <c r="J46" s="77"/>
      <c r="K46" s="145"/>
      <c r="L46" s="146"/>
      <c r="M46" s="146"/>
      <c r="N46" s="146"/>
      <c r="O46" s="146"/>
      <c r="P46" s="146"/>
      <c r="Q46" s="146"/>
      <c r="R46" s="146"/>
      <c r="S46" s="146"/>
      <c r="T46" s="146"/>
      <c r="U46" s="146"/>
      <c r="V46" s="146"/>
      <c r="W46" s="147"/>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2"/>
      <c r="BM46" s="72"/>
      <c r="BN46" s="72"/>
      <c r="BO46" s="72"/>
      <c r="BP46" s="72"/>
      <c r="BQ46" s="72"/>
      <c r="BR46" s="72"/>
      <c r="BS46" s="72"/>
      <c r="BT46" s="72"/>
      <c r="BU46" s="72"/>
      <c r="BV46" s="72"/>
      <c r="BW46" s="72"/>
      <c r="BX46" s="72"/>
      <c r="BY46" s="72"/>
      <c r="BZ46" s="72"/>
      <c r="CA46" s="72"/>
      <c r="CB46" s="72"/>
      <c r="CC46" s="72"/>
      <c r="CD46" s="72"/>
      <c r="CE46" s="72"/>
      <c r="CF46" s="72"/>
      <c r="CG46" s="72"/>
      <c r="CH46" s="72"/>
      <c r="CI46" s="72"/>
      <c r="CJ46" s="72"/>
      <c r="CK46" s="72"/>
      <c r="CL46" s="72"/>
      <c r="CM46" s="72"/>
      <c r="CN46" s="72"/>
      <c r="CO46" s="72"/>
      <c r="CP46" s="72"/>
      <c r="CQ46" s="72"/>
      <c r="CR46" s="72"/>
      <c r="CS46" s="72"/>
      <c r="CT46" s="72"/>
      <c r="CU46" s="72"/>
      <c r="CV46" s="72"/>
      <c r="CW46" s="72"/>
      <c r="CX46" s="72"/>
      <c r="CY46" s="72"/>
      <c r="CZ46" s="72"/>
      <c r="DA46" s="72"/>
      <c r="DB46" s="72"/>
      <c r="DC46" s="72"/>
      <c r="DD46" s="72"/>
      <c r="DE46" s="72"/>
    </row>
    <row r="47" spans="1:109" s="17" customFormat="1" ht="13.15">
      <c r="A47" s="18"/>
      <c r="B47" s="533" t="s">
        <v>149</v>
      </c>
      <c r="C47" s="534"/>
      <c r="D47" s="417"/>
      <c r="E47" s="418"/>
      <c r="F47" s="96"/>
      <c r="G47" s="96"/>
      <c r="H47" s="115">
        <f t="shared" ref="H47:H52" si="6">F47*G47</f>
        <v>0</v>
      </c>
      <c r="I47" s="124"/>
      <c r="J47" s="77"/>
      <c r="K47" s="145"/>
      <c r="L47" s="146"/>
      <c r="M47" s="146"/>
      <c r="N47" s="146"/>
      <c r="O47" s="146"/>
      <c r="P47" s="146"/>
      <c r="Q47" s="146"/>
      <c r="R47" s="146"/>
      <c r="S47" s="146"/>
      <c r="T47" s="146"/>
      <c r="U47" s="146"/>
      <c r="V47" s="146"/>
      <c r="W47" s="147">
        <f t="shared" ref="W47:W52" si="7">K47+L47+M47+N47+O47+P47+Q47+R47+S47+T47+U47+V47</f>
        <v>0</v>
      </c>
      <c r="X47" s="353">
        <f>H47-W47</f>
        <v>0</v>
      </c>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2"/>
      <c r="BM47" s="72"/>
      <c r="BN47" s="72"/>
      <c r="BO47" s="72"/>
      <c r="BP47" s="72"/>
      <c r="BQ47" s="72"/>
      <c r="BR47" s="72"/>
      <c r="BS47" s="72"/>
      <c r="BT47" s="72"/>
      <c r="BU47" s="72"/>
      <c r="BV47" s="72"/>
      <c r="BW47" s="72"/>
      <c r="BX47" s="72"/>
      <c r="BY47" s="72"/>
      <c r="BZ47" s="72"/>
      <c r="CA47" s="72"/>
      <c r="CB47" s="72"/>
      <c r="CC47" s="72"/>
      <c r="CD47" s="72"/>
      <c r="CE47" s="72"/>
      <c r="CF47" s="72"/>
      <c r="CG47" s="72"/>
      <c r="CH47" s="72"/>
      <c r="CI47" s="72"/>
      <c r="CJ47" s="72"/>
      <c r="CK47" s="72"/>
      <c r="CL47" s="72"/>
      <c r="CM47" s="72"/>
      <c r="CN47" s="72"/>
      <c r="CO47" s="72"/>
      <c r="CP47" s="72"/>
      <c r="CQ47" s="72"/>
      <c r="CR47" s="72"/>
      <c r="CS47" s="72"/>
      <c r="CT47" s="72"/>
      <c r="CU47" s="72"/>
      <c r="CV47" s="72"/>
      <c r="CW47" s="72"/>
      <c r="CX47" s="72"/>
      <c r="CY47" s="72"/>
      <c r="CZ47" s="72"/>
      <c r="DA47" s="72"/>
      <c r="DB47" s="72"/>
      <c r="DC47" s="72"/>
      <c r="DD47" s="72"/>
      <c r="DE47" s="72"/>
    </row>
    <row r="48" spans="1:109" s="17" customFormat="1" ht="13.15">
      <c r="A48" s="18"/>
      <c r="B48" s="533" t="s">
        <v>150</v>
      </c>
      <c r="C48" s="534"/>
      <c r="D48" s="417"/>
      <c r="E48" s="418"/>
      <c r="F48" s="96"/>
      <c r="G48" s="96"/>
      <c r="H48" s="115">
        <f t="shared" si="6"/>
        <v>0</v>
      </c>
      <c r="I48" s="124"/>
      <c r="J48" s="77"/>
      <c r="K48" s="145"/>
      <c r="L48" s="146"/>
      <c r="M48" s="146"/>
      <c r="N48" s="146"/>
      <c r="O48" s="146"/>
      <c r="P48" s="146"/>
      <c r="Q48" s="146"/>
      <c r="R48" s="146"/>
      <c r="S48" s="146"/>
      <c r="T48" s="146"/>
      <c r="U48" s="146"/>
      <c r="V48" s="146"/>
      <c r="W48" s="147">
        <f t="shared" si="7"/>
        <v>0</v>
      </c>
      <c r="X48" s="353">
        <f t="shared" ref="X48:X52" si="8">H48-W48</f>
        <v>0</v>
      </c>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2"/>
      <c r="BM48" s="72"/>
      <c r="BN48" s="72"/>
      <c r="BO48" s="72"/>
      <c r="BP48" s="72"/>
      <c r="BQ48" s="72"/>
      <c r="BR48" s="72"/>
      <c r="BS48" s="72"/>
      <c r="BT48" s="72"/>
      <c r="BU48" s="72"/>
      <c r="BV48" s="72"/>
      <c r="BW48" s="72"/>
      <c r="BX48" s="72"/>
      <c r="BY48" s="72"/>
      <c r="BZ48" s="72"/>
      <c r="CA48" s="72"/>
      <c r="CB48" s="72"/>
      <c r="CC48" s="72"/>
      <c r="CD48" s="72"/>
      <c r="CE48" s="72"/>
      <c r="CF48" s="72"/>
      <c r="CG48" s="72"/>
      <c r="CH48" s="72"/>
      <c r="CI48" s="72"/>
      <c r="CJ48" s="72"/>
      <c r="CK48" s="72"/>
      <c r="CL48" s="72"/>
      <c r="CM48" s="72"/>
      <c r="CN48" s="72"/>
      <c r="CO48" s="72"/>
      <c r="CP48" s="72"/>
      <c r="CQ48" s="72"/>
      <c r="CR48" s="72"/>
      <c r="CS48" s="72"/>
      <c r="CT48" s="72"/>
      <c r="CU48" s="72"/>
      <c r="CV48" s="72"/>
      <c r="CW48" s="72"/>
      <c r="CX48" s="72"/>
      <c r="CY48" s="72"/>
      <c r="CZ48" s="72"/>
      <c r="DA48" s="72"/>
      <c r="DB48" s="72"/>
      <c r="DC48" s="72"/>
      <c r="DD48" s="72"/>
      <c r="DE48" s="72"/>
    </row>
    <row r="49" spans="1:109" s="17" customFormat="1" ht="13.15">
      <c r="A49" s="18"/>
      <c r="B49" s="533" t="s">
        <v>151</v>
      </c>
      <c r="C49" s="534"/>
      <c r="D49" s="417"/>
      <c r="E49" s="418"/>
      <c r="F49" s="96"/>
      <c r="G49" s="96"/>
      <c r="H49" s="115">
        <f t="shared" si="6"/>
        <v>0</v>
      </c>
      <c r="I49" s="124"/>
      <c r="J49" s="77"/>
      <c r="K49" s="145"/>
      <c r="L49" s="146"/>
      <c r="M49" s="146"/>
      <c r="N49" s="146"/>
      <c r="O49" s="146"/>
      <c r="P49" s="146"/>
      <c r="Q49" s="146"/>
      <c r="R49" s="146"/>
      <c r="S49" s="146"/>
      <c r="T49" s="146"/>
      <c r="U49" s="146"/>
      <c r="V49" s="146"/>
      <c r="W49" s="147">
        <f t="shared" si="7"/>
        <v>0</v>
      </c>
      <c r="X49" s="353">
        <f t="shared" si="8"/>
        <v>0</v>
      </c>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2"/>
      <c r="BM49" s="72"/>
      <c r="BN49" s="72"/>
      <c r="BO49" s="72"/>
      <c r="BP49" s="72"/>
      <c r="BQ49" s="72"/>
      <c r="BR49" s="72"/>
      <c r="BS49" s="72"/>
      <c r="BT49" s="72"/>
      <c r="BU49" s="72"/>
      <c r="BV49" s="72"/>
      <c r="BW49" s="72"/>
      <c r="BX49" s="72"/>
      <c r="BY49" s="72"/>
      <c r="BZ49" s="72"/>
      <c r="CA49" s="72"/>
      <c r="CB49" s="72"/>
      <c r="CC49" s="72"/>
      <c r="CD49" s="72"/>
      <c r="CE49" s="72"/>
      <c r="CF49" s="72"/>
      <c r="CG49" s="72"/>
      <c r="CH49" s="72"/>
      <c r="CI49" s="72"/>
      <c r="CJ49" s="72"/>
      <c r="CK49" s="72"/>
      <c r="CL49" s="72"/>
      <c r="CM49" s="72"/>
      <c r="CN49" s="72"/>
      <c r="CO49" s="72"/>
      <c r="CP49" s="72"/>
      <c r="CQ49" s="72"/>
      <c r="CR49" s="72"/>
      <c r="CS49" s="72"/>
      <c r="CT49" s="72"/>
      <c r="CU49" s="72"/>
      <c r="CV49" s="72"/>
      <c r="CW49" s="72"/>
      <c r="CX49" s="72"/>
      <c r="CY49" s="72"/>
      <c r="CZ49" s="72"/>
      <c r="DA49" s="72"/>
      <c r="DB49" s="72"/>
      <c r="DC49" s="72"/>
      <c r="DD49" s="72"/>
      <c r="DE49" s="72"/>
    </row>
    <row r="50" spans="1:109" s="17" customFormat="1" ht="13.15">
      <c r="A50" s="18"/>
      <c r="B50" s="533" t="s">
        <v>152</v>
      </c>
      <c r="C50" s="534"/>
      <c r="D50" s="417"/>
      <c r="E50" s="418"/>
      <c r="F50" s="96"/>
      <c r="G50" s="96"/>
      <c r="H50" s="115">
        <f t="shared" si="6"/>
        <v>0</v>
      </c>
      <c r="I50" s="124"/>
      <c r="J50" s="77"/>
      <c r="K50" s="145"/>
      <c r="L50" s="146"/>
      <c r="M50" s="146"/>
      <c r="N50" s="146"/>
      <c r="O50" s="146"/>
      <c r="P50" s="146"/>
      <c r="Q50" s="146"/>
      <c r="R50" s="146"/>
      <c r="S50" s="146"/>
      <c r="T50" s="146"/>
      <c r="U50" s="146"/>
      <c r="V50" s="146"/>
      <c r="W50" s="147">
        <f t="shared" si="7"/>
        <v>0</v>
      </c>
      <c r="X50" s="353">
        <f t="shared" si="8"/>
        <v>0</v>
      </c>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2"/>
      <c r="BM50" s="72"/>
      <c r="BN50" s="72"/>
      <c r="BO50" s="72"/>
      <c r="BP50" s="72"/>
      <c r="BQ50" s="72"/>
      <c r="BR50" s="72"/>
      <c r="BS50" s="72"/>
      <c r="BT50" s="72"/>
      <c r="BU50" s="72"/>
      <c r="BV50" s="72"/>
      <c r="BW50" s="72"/>
      <c r="BX50" s="72"/>
      <c r="BY50" s="72"/>
      <c r="BZ50" s="72"/>
      <c r="CA50" s="72"/>
      <c r="CB50" s="72"/>
      <c r="CC50" s="72"/>
      <c r="CD50" s="72"/>
      <c r="CE50" s="72"/>
      <c r="CF50" s="72"/>
      <c r="CG50" s="72"/>
      <c r="CH50" s="72"/>
      <c r="CI50" s="72"/>
      <c r="CJ50" s="72"/>
      <c r="CK50" s="72"/>
      <c r="CL50" s="72"/>
      <c r="CM50" s="72"/>
      <c r="CN50" s="72"/>
      <c r="CO50" s="72"/>
      <c r="CP50" s="72"/>
      <c r="CQ50" s="72"/>
      <c r="CR50" s="72"/>
      <c r="CS50" s="72"/>
      <c r="CT50" s="72"/>
      <c r="CU50" s="72"/>
      <c r="CV50" s="72"/>
      <c r="CW50" s="72"/>
      <c r="CX50" s="72"/>
      <c r="CY50" s="72"/>
      <c r="CZ50" s="72"/>
      <c r="DA50" s="72"/>
      <c r="DB50" s="72"/>
      <c r="DC50" s="72"/>
      <c r="DD50" s="72"/>
      <c r="DE50" s="72"/>
    </row>
    <row r="51" spans="1:109" s="17" customFormat="1" ht="13.15">
      <c r="A51" s="18"/>
      <c r="B51" s="533" t="s">
        <v>153</v>
      </c>
      <c r="C51" s="534"/>
      <c r="D51" s="417"/>
      <c r="E51" s="418"/>
      <c r="F51" s="96"/>
      <c r="G51" s="96"/>
      <c r="H51" s="115">
        <f t="shared" si="6"/>
        <v>0</v>
      </c>
      <c r="I51" s="124"/>
      <c r="J51" s="77"/>
      <c r="K51" s="145"/>
      <c r="L51" s="146"/>
      <c r="M51" s="146"/>
      <c r="N51" s="146"/>
      <c r="O51" s="146"/>
      <c r="P51" s="146"/>
      <c r="Q51" s="146"/>
      <c r="R51" s="146"/>
      <c r="S51" s="146"/>
      <c r="T51" s="146"/>
      <c r="U51" s="146"/>
      <c r="V51" s="146"/>
      <c r="W51" s="147">
        <f t="shared" si="7"/>
        <v>0</v>
      </c>
      <c r="X51" s="353">
        <f t="shared" si="8"/>
        <v>0</v>
      </c>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2"/>
      <c r="BM51" s="72"/>
      <c r="BN51" s="72"/>
      <c r="BO51" s="72"/>
      <c r="BP51" s="72"/>
      <c r="BQ51" s="72"/>
      <c r="BR51" s="72"/>
      <c r="BS51" s="72"/>
      <c r="BT51" s="72"/>
      <c r="BU51" s="72"/>
      <c r="BV51" s="72"/>
      <c r="BW51" s="72"/>
      <c r="BX51" s="72"/>
      <c r="BY51" s="72"/>
      <c r="BZ51" s="72"/>
      <c r="CA51" s="72"/>
      <c r="CB51" s="72"/>
      <c r="CC51" s="72"/>
      <c r="CD51" s="72"/>
      <c r="CE51" s="72"/>
      <c r="CF51" s="72"/>
      <c r="CG51" s="72"/>
      <c r="CH51" s="72"/>
      <c r="CI51" s="72"/>
      <c r="CJ51" s="72"/>
      <c r="CK51" s="72"/>
      <c r="CL51" s="72"/>
      <c r="CM51" s="72"/>
      <c r="CN51" s="72"/>
      <c r="CO51" s="72"/>
      <c r="CP51" s="72"/>
      <c r="CQ51" s="72"/>
      <c r="CR51" s="72"/>
      <c r="CS51" s="72"/>
      <c r="CT51" s="72"/>
      <c r="CU51" s="72"/>
      <c r="CV51" s="72"/>
      <c r="CW51" s="72"/>
      <c r="CX51" s="72"/>
      <c r="CY51" s="72"/>
      <c r="CZ51" s="72"/>
      <c r="DA51" s="72"/>
      <c r="DB51" s="72"/>
      <c r="DC51" s="72"/>
      <c r="DD51" s="72"/>
      <c r="DE51" s="72"/>
    </row>
    <row r="52" spans="1:109" s="17" customFormat="1" ht="13.15">
      <c r="A52" s="18"/>
      <c r="B52" s="533" t="s">
        <v>154</v>
      </c>
      <c r="C52" s="534"/>
      <c r="D52" s="417"/>
      <c r="E52" s="418"/>
      <c r="F52" s="96"/>
      <c r="G52" s="96"/>
      <c r="H52" s="115">
        <f t="shared" si="6"/>
        <v>0</v>
      </c>
      <c r="I52" s="123"/>
      <c r="J52" s="77"/>
      <c r="K52" s="145"/>
      <c r="L52" s="146"/>
      <c r="M52" s="146"/>
      <c r="N52" s="146"/>
      <c r="O52" s="146"/>
      <c r="P52" s="146"/>
      <c r="Q52" s="146"/>
      <c r="R52" s="146"/>
      <c r="S52" s="146"/>
      <c r="T52" s="146"/>
      <c r="U52" s="146"/>
      <c r="V52" s="146"/>
      <c r="W52" s="147">
        <f t="shared" si="7"/>
        <v>0</v>
      </c>
      <c r="X52" s="353">
        <f t="shared" si="8"/>
        <v>0</v>
      </c>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2"/>
      <c r="BM52" s="72"/>
      <c r="BN52" s="72"/>
      <c r="BO52" s="72"/>
      <c r="BP52" s="72"/>
      <c r="BQ52" s="72"/>
      <c r="BR52" s="72"/>
      <c r="BS52" s="72"/>
      <c r="BT52" s="72"/>
      <c r="BU52" s="72"/>
      <c r="BV52" s="72"/>
      <c r="BW52" s="72"/>
      <c r="BX52" s="72"/>
      <c r="BY52" s="72"/>
      <c r="BZ52" s="72"/>
      <c r="CA52" s="72"/>
      <c r="CB52" s="72"/>
      <c r="CC52" s="72"/>
      <c r="CD52" s="72"/>
      <c r="CE52" s="72"/>
      <c r="CF52" s="72"/>
      <c r="CG52" s="72"/>
      <c r="CH52" s="72"/>
      <c r="CI52" s="72"/>
      <c r="CJ52" s="72"/>
      <c r="CK52" s="72"/>
      <c r="CL52" s="72"/>
      <c r="CM52" s="72"/>
      <c r="CN52" s="72"/>
      <c r="CO52" s="72"/>
      <c r="CP52" s="72"/>
      <c r="CQ52" s="72"/>
      <c r="CR52" s="72"/>
      <c r="CS52" s="72"/>
      <c r="CT52" s="72"/>
      <c r="CU52" s="72"/>
      <c r="CV52" s="72"/>
      <c r="CW52" s="72"/>
      <c r="CX52" s="72"/>
      <c r="CY52" s="72"/>
      <c r="CZ52" s="72"/>
      <c r="DA52" s="72"/>
      <c r="DB52" s="72"/>
      <c r="DC52" s="72"/>
      <c r="DD52" s="72"/>
      <c r="DE52" s="72"/>
    </row>
    <row r="53" spans="1:109" s="17" customFormat="1" ht="13.15">
      <c r="A53" s="18"/>
      <c r="B53" s="563"/>
      <c r="C53" s="564"/>
      <c r="D53" s="417"/>
      <c r="E53" s="418"/>
      <c r="F53" s="96"/>
      <c r="G53" s="96"/>
      <c r="H53" s="115"/>
      <c r="I53" s="124"/>
      <c r="J53" s="77"/>
      <c r="K53" s="145"/>
      <c r="L53" s="146"/>
      <c r="M53" s="146"/>
      <c r="N53" s="146"/>
      <c r="O53" s="146"/>
      <c r="P53" s="146"/>
      <c r="Q53" s="146"/>
      <c r="R53" s="146"/>
      <c r="S53" s="146"/>
      <c r="T53" s="146"/>
      <c r="U53" s="146"/>
      <c r="V53" s="146"/>
      <c r="W53" s="147"/>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2"/>
      <c r="BM53" s="72"/>
      <c r="BN53" s="72"/>
      <c r="BO53" s="72"/>
      <c r="BP53" s="72"/>
      <c r="BQ53" s="72"/>
      <c r="BR53" s="72"/>
      <c r="BS53" s="72"/>
      <c r="BT53" s="72"/>
      <c r="BU53" s="72"/>
      <c r="BV53" s="72"/>
      <c r="BW53" s="72"/>
      <c r="BX53" s="72"/>
      <c r="BY53" s="72"/>
      <c r="BZ53" s="72"/>
      <c r="CA53" s="72"/>
      <c r="CB53" s="72"/>
      <c r="CC53" s="72"/>
      <c r="CD53" s="72"/>
      <c r="CE53" s="72"/>
      <c r="CF53" s="72"/>
      <c r="CG53" s="72"/>
      <c r="CH53" s="72"/>
      <c r="CI53" s="72"/>
      <c r="CJ53" s="72"/>
      <c r="CK53" s="72"/>
      <c r="CL53" s="72"/>
      <c r="CM53" s="72"/>
      <c r="CN53" s="72"/>
      <c r="CO53" s="72"/>
      <c r="CP53" s="72"/>
      <c r="CQ53" s="72"/>
      <c r="CR53" s="72"/>
      <c r="CS53" s="72"/>
      <c r="CT53" s="72"/>
      <c r="CU53" s="72"/>
      <c r="CV53" s="72"/>
      <c r="CW53" s="72"/>
      <c r="CX53" s="72"/>
      <c r="CY53" s="72"/>
      <c r="CZ53" s="72"/>
      <c r="DA53" s="72"/>
      <c r="DB53" s="72"/>
      <c r="DC53" s="72"/>
      <c r="DD53" s="72"/>
      <c r="DE53" s="72"/>
    </row>
    <row r="54" spans="1:109" s="17" customFormat="1" ht="13.15">
      <c r="A54" s="22"/>
      <c r="B54" s="23" t="s">
        <v>100</v>
      </c>
      <c r="C54" s="20"/>
      <c r="D54" s="555"/>
      <c r="E54" s="556"/>
      <c r="F54" s="98"/>
      <c r="G54" s="98"/>
      <c r="H54" s="162">
        <f>SUM(H46:H53)</f>
        <v>0</v>
      </c>
      <c r="I54" s="120"/>
      <c r="J54" s="77"/>
      <c r="K54" s="148"/>
      <c r="L54" s="112"/>
      <c r="M54" s="112"/>
      <c r="N54" s="112"/>
      <c r="O54" s="112"/>
      <c r="P54" s="112"/>
      <c r="Q54" s="112"/>
      <c r="R54" s="112"/>
      <c r="S54" s="112"/>
      <c r="T54" s="112"/>
      <c r="U54" s="112"/>
      <c r="V54" s="112"/>
      <c r="W54" s="101">
        <f>SUM(W46:W53)</f>
        <v>0</v>
      </c>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2"/>
      <c r="BM54" s="72"/>
      <c r="BN54" s="72"/>
      <c r="BO54" s="72"/>
      <c r="BP54" s="72"/>
      <c r="BQ54" s="72"/>
      <c r="BR54" s="72"/>
      <c r="BS54" s="72"/>
      <c r="BT54" s="72"/>
      <c r="BU54" s="72"/>
      <c r="BV54" s="72"/>
      <c r="BW54" s="72"/>
      <c r="BX54" s="72"/>
      <c r="BY54" s="72"/>
      <c r="BZ54" s="72"/>
      <c r="CA54" s="72"/>
      <c r="CB54" s="72"/>
      <c r="CC54" s="72"/>
      <c r="CD54" s="72"/>
      <c r="CE54" s="72"/>
      <c r="CF54" s="72"/>
      <c r="CG54" s="72"/>
      <c r="CH54" s="72"/>
      <c r="CI54" s="72"/>
      <c r="CJ54" s="72"/>
      <c r="CK54" s="72"/>
      <c r="CL54" s="72"/>
      <c r="CM54" s="72"/>
      <c r="CN54" s="72"/>
      <c r="CO54" s="72"/>
      <c r="CP54" s="72"/>
      <c r="CQ54" s="72"/>
      <c r="CR54" s="72"/>
      <c r="CS54" s="72"/>
      <c r="CT54" s="72"/>
      <c r="CU54" s="72"/>
      <c r="CV54" s="72"/>
      <c r="CW54" s="72"/>
      <c r="CX54" s="72"/>
      <c r="CY54" s="72"/>
      <c r="CZ54" s="72"/>
      <c r="DA54" s="72"/>
      <c r="DB54" s="72"/>
      <c r="DC54" s="72"/>
      <c r="DD54" s="72"/>
      <c r="DE54" s="72"/>
    </row>
    <row r="55" spans="1:109" s="17" customFormat="1" ht="13.15">
      <c r="A55" s="18"/>
      <c r="B55" s="41"/>
      <c r="D55" s="565"/>
      <c r="E55" s="566"/>
      <c r="F55" s="96"/>
      <c r="G55" s="96"/>
      <c r="H55" s="115"/>
      <c r="I55" s="124"/>
      <c r="J55" s="77"/>
      <c r="K55" s="145"/>
      <c r="L55" s="146"/>
      <c r="M55" s="146"/>
      <c r="N55" s="146"/>
      <c r="O55" s="146"/>
      <c r="P55" s="146"/>
      <c r="Q55" s="146"/>
      <c r="R55" s="146"/>
      <c r="S55" s="146"/>
      <c r="T55" s="146"/>
      <c r="U55" s="146"/>
      <c r="V55" s="146"/>
      <c r="W55" s="147"/>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2"/>
      <c r="BO55" s="72"/>
      <c r="BP55" s="72"/>
      <c r="BQ55" s="72"/>
      <c r="BR55" s="72"/>
      <c r="BS55" s="72"/>
      <c r="BT55" s="72"/>
      <c r="BU55" s="72"/>
      <c r="BV55" s="72"/>
      <c r="BW55" s="72"/>
      <c r="BX55" s="72"/>
      <c r="BY55" s="72"/>
      <c r="BZ55" s="72"/>
      <c r="CA55" s="72"/>
      <c r="CB55" s="72"/>
      <c r="CC55" s="72"/>
      <c r="CD55" s="72"/>
      <c r="CE55" s="72"/>
      <c r="CF55" s="72"/>
      <c r="CG55" s="72"/>
      <c r="CH55" s="72"/>
      <c r="CI55" s="72"/>
      <c r="CJ55" s="72"/>
      <c r="CK55" s="72"/>
      <c r="CL55" s="72"/>
      <c r="CM55" s="72"/>
      <c r="CN55" s="72"/>
      <c r="CO55" s="72"/>
      <c r="CP55" s="72"/>
      <c r="CQ55" s="72"/>
      <c r="CR55" s="72"/>
      <c r="CS55" s="72"/>
      <c r="CT55" s="72"/>
      <c r="CU55" s="72"/>
      <c r="CV55" s="72"/>
      <c r="CW55" s="72"/>
      <c r="CX55" s="72"/>
      <c r="CY55" s="72"/>
      <c r="CZ55" s="72"/>
      <c r="DA55" s="72"/>
      <c r="DB55" s="72"/>
      <c r="DC55" s="72"/>
      <c r="DD55" s="72"/>
      <c r="DE55" s="72"/>
    </row>
    <row r="56" spans="1:109" s="17" customFormat="1" ht="13.15">
      <c r="A56" s="18"/>
      <c r="B56" s="16"/>
      <c r="D56" s="567"/>
      <c r="E56" s="568"/>
      <c r="F56" s="96"/>
      <c r="G56" s="96"/>
      <c r="H56" s="115"/>
      <c r="I56" s="124"/>
      <c r="J56" s="77"/>
      <c r="K56" s="145"/>
      <c r="L56" s="146"/>
      <c r="M56" s="146"/>
      <c r="N56" s="146"/>
      <c r="O56" s="146"/>
      <c r="P56" s="146"/>
      <c r="Q56" s="146"/>
      <c r="R56" s="146"/>
      <c r="S56" s="146"/>
      <c r="T56" s="146"/>
      <c r="U56" s="146"/>
      <c r="V56" s="146"/>
      <c r="W56" s="147"/>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72"/>
      <c r="BK56" s="72"/>
      <c r="BL56" s="72"/>
      <c r="BM56" s="72"/>
      <c r="BN56" s="72"/>
      <c r="BO56" s="72"/>
      <c r="BP56" s="72"/>
      <c r="BQ56" s="72"/>
      <c r="BR56" s="72"/>
      <c r="BS56" s="72"/>
      <c r="BT56" s="72"/>
      <c r="BU56" s="72"/>
      <c r="BV56" s="72"/>
      <c r="BW56" s="72"/>
      <c r="BX56" s="72"/>
      <c r="BY56" s="72"/>
      <c r="BZ56" s="72"/>
      <c r="CA56" s="72"/>
      <c r="CB56" s="72"/>
      <c r="CC56" s="72"/>
      <c r="CD56" s="72"/>
      <c r="CE56" s="72"/>
      <c r="CF56" s="72"/>
      <c r="CG56" s="72"/>
      <c r="CH56" s="72"/>
      <c r="CI56" s="72"/>
      <c r="CJ56" s="72"/>
      <c r="CK56" s="72"/>
      <c r="CL56" s="72"/>
      <c r="CM56" s="72"/>
      <c r="CN56" s="72"/>
      <c r="CO56" s="72"/>
      <c r="CP56" s="72"/>
      <c r="CQ56" s="72"/>
      <c r="CR56" s="72"/>
      <c r="CS56" s="72"/>
      <c r="CT56" s="72"/>
      <c r="CU56" s="72"/>
      <c r="CV56" s="72"/>
      <c r="CW56" s="72"/>
      <c r="CX56" s="72"/>
      <c r="CY56" s="72"/>
      <c r="CZ56" s="72"/>
      <c r="DA56" s="72"/>
      <c r="DB56" s="72"/>
      <c r="DC56" s="72"/>
      <c r="DD56" s="72"/>
      <c r="DE56" s="72"/>
    </row>
    <row r="57" spans="1:109" s="17" customFormat="1" ht="13.15">
      <c r="A57" s="19"/>
      <c r="B57" s="19" t="s">
        <v>105</v>
      </c>
      <c r="C57" s="20"/>
      <c r="D57" s="559"/>
      <c r="E57" s="560"/>
      <c r="F57" s="98"/>
      <c r="G57" s="98"/>
      <c r="H57" s="116"/>
      <c r="I57" s="82"/>
      <c r="J57" s="77"/>
      <c r="K57" s="148"/>
      <c r="L57" s="112"/>
      <c r="M57" s="112"/>
      <c r="N57" s="112"/>
      <c r="O57" s="112"/>
      <c r="P57" s="112"/>
      <c r="Q57" s="112"/>
      <c r="R57" s="112"/>
      <c r="S57" s="112"/>
      <c r="T57" s="112"/>
      <c r="U57" s="112"/>
      <c r="V57" s="112"/>
      <c r="W57" s="102">
        <f>W44+W54</f>
        <v>0</v>
      </c>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c r="AX57" s="72"/>
      <c r="AY57" s="72"/>
      <c r="AZ57" s="72"/>
      <c r="BA57" s="72"/>
      <c r="BB57" s="72"/>
      <c r="BC57" s="72"/>
      <c r="BD57" s="72"/>
      <c r="BE57" s="72"/>
      <c r="BF57" s="72"/>
      <c r="BG57" s="72"/>
      <c r="BH57" s="72"/>
      <c r="BI57" s="72"/>
      <c r="BJ57" s="72"/>
      <c r="BK57" s="72"/>
      <c r="BL57" s="72"/>
      <c r="BM57" s="72"/>
      <c r="BN57" s="72"/>
      <c r="BO57" s="72"/>
      <c r="BP57" s="72"/>
      <c r="BQ57" s="72"/>
      <c r="BR57" s="72"/>
      <c r="BS57" s="72"/>
      <c r="BT57" s="72"/>
      <c r="BU57" s="72"/>
      <c r="BV57" s="72"/>
      <c r="BW57" s="72"/>
      <c r="BX57" s="72"/>
      <c r="BY57" s="72"/>
      <c r="BZ57" s="72"/>
      <c r="CA57" s="72"/>
      <c r="CB57" s="72"/>
      <c r="CC57" s="72"/>
      <c r="CD57" s="72"/>
      <c r="CE57" s="72"/>
      <c r="CF57" s="72"/>
      <c r="CG57" s="72"/>
      <c r="CH57" s="72"/>
      <c r="CI57" s="72"/>
      <c r="CJ57" s="72"/>
      <c r="CK57" s="72"/>
      <c r="CL57" s="72"/>
      <c r="CM57" s="72"/>
      <c r="CN57" s="72"/>
      <c r="CO57" s="72"/>
      <c r="CP57" s="72"/>
      <c r="CQ57" s="72"/>
      <c r="CR57" s="72"/>
      <c r="CS57" s="72"/>
      <c r="CT57" s="72"/>
      <c r="CU57" s="72"/>
      <c r="CV57" s="72"/>
      <c r="CW57" s="72"/>
      <c r="CX57" s="72"/>
      <c r="CY57" s="72"/>
      <c r="CZ57" s="72"/>
      <c r="DA57" s="72"/>
      <c r="DB57" s="72"/>
      <c r="DC57" s="72"/>
      <c r="DD57" s="72"/>
      <c r="DE57" s="72"/>
    </row>
    <row r="58" spans="1:109" s="17" customFormat="1" ht="13.15">
      <c r="A58" s="18"/>
      <c r="B58" s="16"/>
      <c r="C58" s="16"/>
      <c r="D58" s="561"/>
      <c r="E58" s="562"/>
      <c r="F58" s="96"/>
      <c r="G58" s="96"/>
      <c r="H58" s="115"/>
      <c r="I58" s="123"/>
      <c r="J58" s="77"/>
      <c r="K58" s="145"/>
      <c r="L58" s="146"/>
      <c r="M58" s="146"/>
      <c r="N58" s="146"/>
      <c r="O58" s="146"/>
      <c r="P58" s="146"/>
      <c r="Q58" s="146"/>
      <c r="R58" s="146"/>
      <c r="S58" s="146"/>
      <c r="T58" s="146"/>
      <c r="U58" s="146"/>
      <c r="V58" s="146"/>
      <c r="W58" s="147"/>
      <c r="X58" s="72"/>
      <c r="Y58" s="72"/>
      <c r="Z58" s="72"/>
      <c r="AA58" s="72"/>
      <c r="AB58" s="72"/>
      <c r="AC58" s="72"/>
      <c r="AD58" s="72"/>
      <c r="AE58" s="72"/>
      <c r="AF58" s="72"/>
      <c r="AG58" s="72"/>
      <c r="AH58" s="72"/>
      <c r="AI58" s="72"/>
      <c r="AJ58" s="72"/>
      <c r="AK58" s="72"/>
      <c r="AL58" s="72"/>
      <c r="AM58" s="72"/>
      <c r="AN58" s="72"/>
      <c r="AO58" s="72"/>
      <c r="AP58" s="72"/>
      <c r="AQ58" s="72"/>
      <c r="AR58" s="72"/>
      <c r="AS58" s="72"/>
      <c r="AT58" s="72"/>
      <c r="AU58" s="72"/>
      <c r="AV58" s="72"/>
      <c r="AW58" s="72"/>
      <c r="AX58" s="72"/>
      <c r="AY58" s="72"/>
      <c r="AZ58" s="72"/>
      <c r="BA58" s="72"/>
      <c r="BB58" s="72"/>
      <c r="BC58" s="72"/>
      <c r="BD58" s="72"/>
      <c r="BE58" s="72"/>
      <c r="BF58" s="72"/>
      <c r="BG58" s="72"/>
      <c r="BH58" s="72"/>
      <c r="BI58" s="72"/>
      <c r="BJ58" s="72"/>
      <c r="BK58" s="72"/>
      <c r="BL58" s="72"/>
      <c r="BM58" s="72"/>
      <c r="BN58" s="72"/>
      <c r="BO58" s="72"/>
      <c r="BP58" s="72"/>
      <c r="BQ58" s="72"/>
      <c r="BR58" s="72"/>
      <c r="BS58" s="72"/>
      <c r="BT58" s="72"/>
      <c r="BU58" s="72"/>
      <c r="BV58" s="72"/>
      <c r="BW58" s="72"/>
      <c r="BX58" s="72"/>
      <c r="BY58" s="72"/>
      <c r="BZ58" s="72"/>
      <c r="CA58" s="72"/>
      <c r="CB58" s="72"/>
      <c r="CC58" s="72"/>
      <c r="CD58" s="72"/>
      <c r="CE58" s="72"/>
      <c r="CF58" s="72"/>
      <c r="CG58" s="72"/>
      <c r="CH58" s="72"/>
      <c r="CI58" s="72"/>
      <c r="CJ58" s="72"/>
      <c r="CK58" s="72"/>
      <c r="CL58" s="72"/>
      <c r="CM58" s="72"/>
      <c r="CN58" s="72"/>
      <c r="CO58" s="72"/>
      <c r="CP58" s="72"/>
      <c r="CQ58" s="72"/>
      <c r="CR58" s="72"/>
      <c r="CS58" s="72"/>
      <c r="CT58" s="72"/>
      <c r="CU58" s="72"/>
      <c r="CV58" s="72"/>
      <c r="CW58" s="72"/>
      <c r="CX58" s="72"/>
      <c r="CY58" s="72"/>
      <c r="CZ58" s="72"/>
      <c r="DA58" s="72"/>
      <c r="DB58" s="72"/>
      <c r="DC58" s="72"/>
      <c r="DD58" s="72"/>
      <c r="DE58" s="72"/>
    </row>
    <row r="59" spans="1:109" s="377" customFormat="1" ht="21" customHeight="1">
      <c r="A59" s="352">
        <v>3</v>
      </c>
      <c r="B59" s="369" t="s">
        <v>106</v>
      </c>
      <c r="C59" s="369"/>
      <c r="D59" s="557" t="s">
        <v>13</v>
      </c>
      <c r="E59" s="558"/>
      <c r="F59" s="370" t="s">
        <v>14</v>
      </c>
      <c r="G59" s="370" t="s">
        <v>15</v>
      </c>
      <c r="H59" s="161"/>
      <c r="I59" s="379" t="s">
        <v>155</v>
      </c>
      <c r="J59" s="380"/>
      <c r="K59" s="373"/>
      <c r="L59" s="374"/>
      <c r="M59" s="374"/>
      <c r="N59" s="374"/>
      <c r="O59" s="374"/>
      <c r="P59" s="374"/>
      <c r="Q59" s="374"/>
      <c r="R59" s="374"/>
      <c r="S59" s="374"/>
      <c r="T59" s="374"/>
      <c r="U59" s="374"/>
      <c r="V59" s="374"/>
      <c r="W59" s="375"/>
      <c r="X59" s="376"/>
      <c r="Y59" s="376"/>
      <c r="Z59" s="376"/>
      <c r="AA59" s="376"/>
      <c r="AB59" s="376"/>
      <c r="AC59" s="376"/>
      <c r="AD59" s="376"/>
      <c r="AE59" s="376"/>
      <c r="AF59" s="376"/>
      <c r="AG59" s="376"/>
      <c r="AH59" s="376"/>
      <c r="AI59" s="376"/>
      <c r="AJ59" s="376"/>
      <c r="AK59" s="376"/>
      <c r="AL59" s="376"/>
      <c r="AM59" s="376"/>
      <c r="AN59" s="376"/>
      <c r="AO59" s="376"/>
      <c r="AP59" s="376"/>
      <c r="AQ59" s="376"/>
      <c r="AR59" s="376"/>
      <c r="AS59" s="376"/>
      <c r="AT59" s="376"/>
      <c r="AU59" s="376"/>
      <c r="AV59" s="376"/>
      <c r="AW59" s="376"/>
      <c r="AX59" s="376"/>
      <c r="AY59" s="376"/>
      <c r="AZ59" s="376"/>
      <c r="BA59" s="376"/>
      <c r="BB59" s="376"/>
      <c r="BC59" s="376"/>
      <c r="BD59" s="376"/>
      <c r="BE59" s="376"/>
      <c r="BF59" s="376"/>
      <c r="BG59" s="376"/>
      <c r="BH59" s="376"/>
      <c r="BI59" s="376"/>
      <c r="BJ59" s="376"/>
      <c r="BK59" s="376"/>
      <c r="BL59" s="376"/>
      <c r="BM59" s="376"/>
      <c r="BN59" s="376"/>
      <c r="BO59" s="376"/>
      <c r="BP59" s="376"/>
      <c r="BQ59" s="376"/>
      <c r="BR59" s="376"/>
      <c r="BS59" s="376"/>
      <c r="BT59" s="376"/>
      <c r="BU59" s="376"/>
      <c r="BV59" s="376"/>
      <c r="BW59" s="376"/>
      <c r="BX59" s="376"/>
      <c r="BY59" s="376"/>
      <c r="BZ59" s="376"/>
      <c r="CA59" s="376"/>
      <c r="CB59" s="376"/>
      <c r="CC59" s="376"/>
      <c r="CD59" s="376"/>
      <c r="CE59" s="376"/>
      <c r="CF59" s="376"/>
      <c r="CG59" s="376"/>
      <c r="CH59" s="376"/>
      <c r="CI59" s="376"/>
      <c r="CJ59" s="376"/>
      <c r="CK59" s="376"/>
      <c r="CL59" s="376"/>
      <c r="CM59" s="376"/>
      <c r="CN59" s="376"/>
      <c r="CO59" s="376"/>
      <c r="CP59" s="376"/>
      <c r="CQ59" s="376"/>
      <c r="CR59" s="376"/>
      <c r="CS59" s="376"/>
      <c r="CT59" s="376"/>
      <c r="CU59" s="376"/>
      <c r="CV59" s="376"/>
      <c r="CW59" s="376"/>
      <c r="CX59" s="376"/>
      <c r="CY59" s="376"/>
      <c r="CZ59" s="376"/>
      <c r="DA59" s="376"/>
      <c r="DB59" s="376"/>
      <c r="DC59" s="376"/>
      <c r="DD59" s="376"/>
      <c r="DE59" s="376"/>
    </row>
    <row r="60" spans="1:109" s="17" customFormat="1" ht="13.15">
      <c r="A60" s="18"/>
      <c r="D60" s="417"/>
      <c r="E60" s="418"/>
      <c r="F60" s="96"/>
      <c r="G60" s="96"/>
      <c r="H60" s="115"/>
      <c r="I60" s="124"/>
      <c r="J60" s="77"/>
      <c r="K60" s="145"/>
      <c r="L60" s="146"/>
      <c r="M60" s="146"/>
      <c r="N60" s="146"/>
      <c r="O60" s="146"/>
      <c r="P60" s="146"/>
      <c r="Q60" s="146"/>
      <c r="R60" s="146"/>
      <c r="S60" s="146"/>
      <c r="T60" s="146"/>
      <c r="U60" s="146"/>
      <c r="V60" s="146"/>
      <c r="W60" s="147"/>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c r="BI60" s="72"/>
      <c r="BJ60" s="72"/>
      <c r="BK60" s="72"/>
      <c r="BL60" s="72"/>
      <c r="BM60" s="72"/>
      <c r="BN60" s="72"/>
      <c r="BO60" s="72"/>
      <c r="BP60" s="72"/>
      <c r="BQ60" s="72"/>
      <c r="BR60" s="72"/>
      <c r="BS60" s="72"/>
      <c r="BT60" s="72"/>
      <c r="BU60" s="72"/>
      <c r="BV60" s="72"/>
      <c r="BW60" s="72"/>
      <c r="BX60" s="72"/>
      <c r="BY60" s="72"/>
      <c r="BZ60" s="72"/>
      <c r="CA60" s="72"/>
      <c r="CB60" s="72"/>
      <c r="CC60" s="72"/>
      <c r="CD60" s="72"/>
      <c r="CE60" s="72"/>
      <c r="CF60" s="72"/>
      <c r="CG60" s="72"/>
      <c r="CH60" s="72"/>
      <c r="CI60" s="72"/>
      <c r="CJ60" s="72"/>
      <c r="CK60" s="72"/>
      <c r="CL60" s="72"/>
      <c r="CM60" s="72"/>
      <c r="CN60" s="72"/>
      <c r="CO60" s="72"/>
      <c r="CP60" s="72"/>
      <c r="CQ60" s="72"/>
      <c r="CR60" s="72"/>
      <c r="CS60" s="72"/>
      <c r="CT60" s="72"/>
      <c r="CU60" s="72"/>
      <c r="CV60" s="72"/>
      <c r="CW60" s="72"/>
      <c r="CX60" s="72"/>
      <c r="CY60" s="72"/>
      <c r="CZ60" s="72"/>
      <c r="DA60" s="72"/>
      <c r="DB60" s="72"/>
      <c r="DC60" s="72"/>
      <c r="DD60" s="72"/>
      <c r="DE60" s="72"/>
    </row>
    <row r="61" spans="1:109" s="17" customFormat="1" ht="13.15">
      <c r="A61" s="18"/>
      <c r="B61" s="533">
        <v>3.1</v>
      </c>
      <c r="C61" s="534"/>
      <c r="D61" s="417"/>
      <c r="E61" s="418"/>
      <c r="F61" s="96"/>
      <c r="G61" s="96"/>
      <c r="H61" s="115">
        <f t="shared" ref="H61:H64" si="9">F61*G61</f>
        <v>0</v>
      </c>
      <c r="I61" s="124"/>
      <c r="J61" s="77"/>
      <c r="K61" s="145"/>
      <c r="L61" s="146"/>
      <c r="M61" s="146"/>
      <c r="N61" s="146"/>
      <c r="O61" s="146"/>
      <c r="P61" s="146"/>
      <c r="Q61" s="146"/>
      <c r="R61" s="146"/>
      <c r="S61" s="146"/>
      <c r="T61" s="146"/>
      <c r="U61" s="146"/>
      <c r="V61" s="146"/>
      <c r="W61" s="147">
        <f t="shared" ref="W61:W64" si="10">K61+L61+M61+N61+O61+P61+Q61+R61+S61+T61+U61+V61</f>
        <v>0</v>
      </c>
      <c r="X61" s="353">
        <f>H61-W61</f>
        <v>0</v>
      </c>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c r="BI61" s="72"/>
      <c r="BJ61" s="72"/>
      <c r="BK61" s="72"/>
      <c r="BL61" s="72"/>
      <c r="BM61" s="72"/>
      <c r="BN61" s="72"/>
      <c r="BO61" s="72"/>
      <c r="BP61" s="72"/>
      <c r="BQ61" s="72"/>
      <c r="BR61" s="72"/>
      <c r="BS61" s="72"/>
      <c r="BT61" s="72"/>
      <c r="BU61" s="72"/>
      <c r="BV61" s="72"/>
      <c r="BW61" s="72"/>
      <c r="BX61" s="72"/>
      <c r="BY61" s="72"/>
      <c r="BZ61" s="72"/>
      <c r="CA61" s="72"/>
      <c r="CB61" s="72"/>
      <c r="CC61" s="72"/>
      <c r="CD61" s="72"/>
      <c r="CE61" s="72"/>
      <c r="CF61" s="72"/>
      <c r="CG61" s="72"/>
      <c r="CH61" s="72"/>
      <c r="CI61" s="72"/>
      <c r="CJ61" s="72"/>
      <c r="CK61" s="72"/>
      <c r="CL61" s="72"/>
      <c r="CM61" s="72"/>
      <c r="CN61" s="72"/>
      <c r="CO61" s="72"/>
      <c r="CP61" s="72"/>
      <c r="CQ61" s="72"/>
      <c r="CR61" s="72"/>
      <c r="CS61" s="72"/>
      <c r="CT61" s="72"/>
      <c r="CU61" s="72"/>
      <c r="CV61" s="72"/>
      <c r="CW61" s="72"/>
      <c r="CX61" s="72"/>
      <c r="CY61" s="72"/>
      <c r="CZ61" s="72"/>
      <c r="DA61" s="72"/>
      <c r="DB61" s="72"/>
      <c r="DC61" s="72"/>
      <c r="DD61" s="72"/>
      <c r="DE61" s="72"/>
    </row>
    <row r="62" spans="1:109" s="17" customFormat="1" ht="13.15">
      <c r="A62" s="18"/>
      <c r="B62" s="533">
        <v>3.2</v>
      </c>
      <c r="C62" s="534"/>
      <c r="D62" s="417"/>
      <c r="E62" s="418"/>
      <c r="F62" s="96"/>
      <c r="G62" s="96"/>
      <c r="H62" s="115">
        <f t="shared" si="9"/>
        <v>0</v>
      </c>
      <c r="I62" s="123"/>
      <c r="J62" s="77"/>
      <c r="K62" s="145"/>
      <c r="L62" s="146"/>
      <c r="M62" s="146"/>
      <c r="N62" s="146"/>
      <c r="O62" s="146"/>
      <c r="P62" s="146"/>
      <c r="Q62" s="146"/>
      <c r="R62" s="146"/>
      <c r="S62" s="146"/>
      <c r="T62" s="146"/>
      <c r="U62" s="146"/>
      <c r="V62" s="146"/>
      <c r="W62" s="147">
        <f t="shared" si="10"/>
        <v>0</v>
      </c>
      <c r="X62" s="353">
        <f t="shared" ref="X62:X64" si="11">H62-W62</f>
        <v>0</v>
      </c>
      <c r="Y62" s="72"/>
      <c r="Z62" s="72"/>
      <c r="AA62" s="72"/>
      <c r="AB62" s="72"/>
      <c r="AC62" s="72"/>
      <c r="AD62" s="72"/>
      <c r="AE62" s="72"/>
      <c r="AF62" s="72"/>
      <c r="AG62" s="72"/>
      <c r="AH62" s="72"/>
      <c r="AI62" s="72"/>
      <c r="AJ62" s="72"/>
      <c r="AK62" s="72"/>
      <c r="AL62" s="72"/>
      <c r="AM62" s="72"/>
      <c r="AN62" s="72"/>
      <c r="AO62" s="72"/>
      <c r="AP62" s="72"/>
      <c r="AQ62" s="72"/>
      <c r="AR62" s="72"/>
      <c r="AS62" s="72"/>
      <c r="AT62" s="72"/>
      <c r="AU62" s="72"/>
      <c r="AV62" s="72"/>
      <c r="AW62" s="72"/>
      <c r="AX62" s="72"/>
      <c r="AY62" s="72"/>
      <c r="AZ62" s="72"/>
      <c r="BA62" s="72"/>
      <c r="BB62" s="72"/>
      <c r="BC62" s="72"/>
      <c r="BD62" s="72"/>
      <c r="BE62" s="72"/>
      <c r="BF62" s="72"/>
      <c r="BG62" s="72"/>
      <c r="BH62" s="72"/>
      <c r="BI62" s="72"/>
      <c r="BJ62" s="72"/>
      <c r="BK62" s="72"/>
      <c r="BL62" s="72"/>
      <c r="BM62" s="72"/>
      <c r="BN62" s="72"/>
      <c r="BO62" s="72"/>
      <c r="BP62" s="72"/>
      <c r="BQ62" s="72"/>
      <c r="BR62" s="72"/>
      <c r="BS62" s="72"/>
      <c r="BT62" s="72"/>
      <c r="BU62" s="72"/>
      <c r="BV62" s="72"/>
      <c r="BW62" s="72"/>
      <c r="BX62" s="72"/>
      <c r="BY62" s="72"/>
      <c r="BZ62" s="72"/>
      <c r="CA62" s="72"/>
      <c r="CB62" s="72"/>
      <c r="CC62" s="72"/>
      <c r="CD62" s="72"/>
      <c r="CE62" s="72"/>
      <c r="CF62" s="72"/>
      <c r="CG62" s="72"/>
      <c r="CH62" s="72"/>
      <c r="CI62" s="72"/>
      <c r="CJ62" s="72"/>
      <c r="CK62" s="72"/>
      <c r="CL62" s="72"/>
      <c r="CM62" s="72"/>
      <c r="CN62" s="72"/>
      <c r="CO62" s="72"/>
      <c r="CP62" s="72"/>
      <c r="CQ62" s="72"/>
      <c r="CR62" s="72"/>
      <c r="CS62" s="72"/>
      <c r="CT62" s="72"/>
      <c r="CU62" s="72"/>
      <c r="CV62" s="72"/>
      <c r="CW62" s="72"/>
      <c r="CX62" s="72"/>
      <c r="CY62" s="72"/>
      <c r="CZ62" s="72"/>
      <c r="DA62" s="72"/>
      <c r="DB62" s="72"/>
      <c r="DC62" s="72"/>
      <c r="DD62" s="72"/>
      <c r="DE62" s="72"/>
    </row>
    <row r="63" spans="1:109" s="17" customFormat="1" ht="13.15">
      <c r="A63" s="18"/>
      <c r="B63" s="533">
        <v>3.3</v>
      </c>
      <c r="C63" s="534"/>
      <c r="D63" s="417"/>
      <c r="E63" s="418"/>
      <c r="F63" s="96"/>
      <c r="G63" s="96"/>
      <c r="H63" s="115">
        <f t="shared" si="9"/>
        <v>0</v>
      </c>
      <c r="I63" s="124"/>
      <c r="J63" s="77"/>
      <c r="K63" s="145"/>
      <c r="L63" s="146"/>
      <c r="M63" s="146"/>
      <c r="N63" s="146"/>
      <c r="O63" s="146"/>
      <c r="P63" s="146"/>
      <c r="Q63" s="146"/>
      <c r="R63" s="146"/>
      <c r="S63" s="146"/>
      <c r="T63" s="146"/>
      <c r="U63" s="146"/>
      <c r="V63" s="146"/>
      <c r="W63" s="147">
        <f t="shared" si="10"/>
        <v>0</v>
      </c>
      <c r="X63" s="353">
        <f t="shared" si="11"/>
        <v>0</v>
      </c>
      <c r="Y63" s="72"/>
      <c r="Z63" s="72"/>
      <c r="AA63" s="72"/>
      <c r="AB63" s="72"/>
      <c r="AC63" s="72"/>
      <c r="AD63" s="72"/>
      <c r="AE63" s="72"/>
      <c r="AF63" s="72"/>
      <c r="AG63" s="72"/>
      <c r="AH63" s="72"/>
      <c r="AI63" s="72"/>
      <c r="AJ63" s="72"/>
      <c r="AK63" s="72"/>
      <c r="AL63" s="72"/>
      <c r="AM63" s="72"/>
      <c r="AN63" s="72"/>
      <c r="AO63" s="72"/>
      <c r="AP63" s="72"/>
      <c r="AQ63" s="72"/>
      <c r="AR63" s="72"/>
      <c r="AS63" s="72"/>
      <c r="AT63" s="72"/>
      <c r="AU63" s="72"/>
      <c r="AV63" s="72"/>
      <c r="AW63" s="72"/>
      <c r="AX63" s="72"/>
      <c r="AY63" s="72"/>
      <c r="AZ63" s="72"/>
      <c r="BA63" s="72"/>
      <c r="BB63" s="72"/>
      <c r="BC63" s="72"/>
      <c r="BD63" s="72"/>
      <c r="BE63" s="72"/>
      <c r="BF63" s="72"/>
      <c r="BG63" s="72"/>
      <c r="BH63" s="72"/>
      <c r="BI63" s="72"/>
      <c r="BJ63" s="72"/>
      <c r="BK63" s="72"/>
      <c r="BL63" s="72"/>
      <c r="BM63" s="72"/>
      <c r="BN63" s="72"/>
      <c r="BO63" s="72"/>
      <c r="BP63" s="72"/>
      <c r="BQ63" s="72"/>
      <c r="BR63" s="72"/>
      <c r="BS63" s="72"/>
      <c r="BT63" s="72"/>
      <c r="BU63" s="72"/>
      <c r="BV63" s="72"/>
      <c r="BW63" s="72"/>
      <c r="BX63" s="72"/>
      <c r="BY63" s="72"/>
      <c r="BZ63" s="72"/>
      <c r="CA63" s="72"/>
      <c r="CB63" s="72"/>
      <c r="CC63" s="72"/>
      <c r="CD63" s="72"/>
      <c r="CE63" s="72"/>
      <c r="CF63" s="72"/>
      <c r="CG63" s="72"/>
      <c r="CH63" s="72"/>
      <c r="CI63" s="72"/>
      <c r="CJ63" s="72"/>
      <c r="CK63" s="72"/>
      <c r="CL63" s="72"/>
      <c r="CM63" s="72"/>
      <c r="CN63" s="72"/>
      <c r="CO63" s="72"/>
      <c r="CP63" s="72"/>
      <c r="CQ63" s="72"/>
      <c r="CR63" s="72"/>
      <c r="CS63" s="72"/>
      <c r="CT63" s="72"/>
      <c r="CU63" s="72"/>
      <c r="CV63" s="72"/>
      <c r="CW63" s="72"/>
      <c r="CX63" s="72"/>
      <c r="CY63" s="72"/>
      <c r="CZ63" s="72"/>
      <c r="DA63" s="72"/>
      <c r="DB63" s="72"/>
      <c r="DC63" s="72"/>
      <c r="DD63" s="72"/>
      <c r="DE63" s="72"/>
    </row>
    <row r="64" spans="1:109" s="17" customFormat="1" ht="13.15">
      <c r="A64" s="18"/>
      <c r="B64" s="533">
        <v>3.4</v>
      </c>
      <c r="C64" s="534"/>
      <c r="D64" s="417"/>
      <c r="E64" s="418"/>
      <c r="F64" s="96"/>
      <c r="G64" s="96"/>
      <c r="H64" s="115">
        <f t="shared" si="9"/>
        <v>0</v>
      </c>
      <c r="I64" s="124"/>
      <c r="J64" s="77"/>
      <c r="K64" s="145"/>
      <c r="L64" s="146"/>
      <c r="M64" s="146"/>
      <c r="N64" s="146"/>
      <c r="O64" s="146"/>
      <c r="P64" s="146"/>
      <c r="Q64" s="146"/>
      <c r="R64" s="146"/>
      <c r="S64" s="146"/>
      <c r="T64" s="146"/>
      <c r="U64" s="146"/>
      <c r="V64" s="146"/>
      <c r="W64" s="147">
        <f t="shared" si="10"/>
        <v>0</v>
      </c>
      <c r="X64" s="353">
        <f t="shared" si="11"/>
        <v>0</v>
      </c>
      <c r="Y64" s="72"/>
      <c r="Z64" s="72"/>
      <c r="AA64" s="72"/>
      <c r="AB64" s="72"/>
      <c r="AC64" s="72"/>
      <c r="AD64" s="72"/>
      <c r="AE64" s="72"/>
      <c r="AF64" s="72"/>
      <c r="AG64" s="72"/>
      <c r="AH64" s="72"/>
      <c r="AI64" s="72"/>
      <c r="AJ64" s="72"/>
      <c r="AK64" s="72"/>
      <c r="AL64" s="72"/>
      <c r="AM64" s="72"/>
      <c r="AN64" s="72"/>
      <c r="AO64" s="72"/>
      <c r="AP64" s="72"/>
      <c r="AQ64" s="72"/>
      <c r="AR64" s="72"/>
      <c r="AS64" s="72"/>
      <c r="AT64" s="72"/>
      <c r="AU64" s="72"/>
      <c r="AV64" s="72"/>
      <c r="AW64" s="72"/>
      <c r="AX64" s="72"/>
      <c r="AY64" s="72"/>
      <c r="AZ64" s="72"/>
      <c r="BA64" s="72"/>
      <c r="BB64" s="72"/>
      <c r="BC64" s="72"/>
      <c r="BD64" s="72"/>
      <c r="BE64" s="72"/>
      <c r="BF64" s="72"/>
      <c r="BG64" s="72"/>
      <c r="BH64" s="72"/>
      <c r="BI64" s="72"/>
      <c r="BJ64" s="72"/>
      <c r="BK64" s="72"/>
      <c r="BL64" s="72"/>
      <c r="BM64" s="72"/>
      <c r="BN64" s="72"/>
      <c r="BO64" s="72"/>
      <c r="BP64" s="72"/>
      <c r="BQ64" s="72"/>
      <c r="BR64" s="72"/>
      <c r="BS64" s="72"/>
      <c r="BT64" s="72"/>
      <c r="BU64" s="72"/>
      <c r="BV64" s="72"/>
      <c r="BW64" s="72"/>
      <c r="BX64" s="72"/>
      <c r="BY64" s="72"/>
      <c r="BZ64" s="72"/>
      <c r="CA64" s="72"/>
      <c r="CB64" s="72"/>
      <c r="CC64" s="72"/>
      <c r="CD64" s="72"/>
      <c r="CE64" s="72"/>
      <c r="CF64" s="72"/>
      <c r="CG64" s="72"/>
      <c r="CH64" s="72"/>
      <c r="CI64" s="72"/>
      <c r="CJ64" s="72"/>
      <c r="CK64" s="72"/>
      <c r="CL64" s="72"/>
      <c r="CM64" s="72"/>
      <c r="CN64" s="72"/>
      <c r="CO64" s="72"/>
      <c r="CP64" s="72"/>
      <c r="CQ64" s="72"/>
      <c r="CR64" s="72"/>
      <c r="CS64" s="72"/>
      <c r="CT64" s="72"/>
      <c r="CU64" s="72"/>
      <c r="CV64" s="72"/>
      <c r="CW64" s="72"/>
      <c r="CX64" s="72"/>
      <c r="CY64" s="72"/>
      <c r="CZ64" s="72"/>
      <c r="DA64" s="72"/>
      <c r="DB64" s="72"/>
      <c r="DC64" s="72"/>
      <c r="DD64" s="72"/>
      <c r="DE64" s="72"/>
    </row>
    <row r="65" spans="1:109" s="17" customFormat="1" ht="13.15">
      <c r="A65" s="18"/>
      <c r="B65" s="16"/>
      <c r="C65" s="16"/>
      <c r="D65" s="417"/>
      <c r="E65" s="418"/>
      <c r="F65" s="96"/>
      <c r="G65" s="96"/>
      <c r="H65" s="115"/>
      <c r="I65" s="124"/>
      <c r="J65" s="77"/>
      <c r="K65" s="145"/>
      <c r="L65" s="146"/>
      <c r="M65" s="146"/>
      <c r="N65" s="146"/>
      <c r="O65" s="146"/>
      <c r="P65" s="146"/>
      <c r="Q65" s="146"/>
      <c r="R65" s="146"/>
      <c r="S65" s="146"/>
      <c r="T65" s="146"/>
      <c r="U65" s="146"/>
      <c r="V65" s="146"/>
      <c r="W65" s="147"/>
      <c r="X65" s="72"/>
      <c r="Y65" s="72"/>
      <c r="Z65" s="72"/>
      <c r="AA65" s="72"/>
      <c r="AB65" s="72"/>
      <c r="AC65" s="72"/>
      <c r="AD65" s="72"/>
      <c r="AE65" s="72"/>
      <c r="AF65" s="72"/>
      <c r="AG65" s="72"/>
      <c r="AH65" s="72"/>
      <c r="AI65" s="72"/>
      <c r="AJ65" s="72"/>
      <c r="AK65" s="72"/>
      <c r="AL65" s="72"/>
      <c r="AM65" s="72"/>
      <c r="AN65" s="72"/>
      <c r="AO65" s="72"/>
      <c r="AP65" s="72"/>
      <c r="AQ65" s="72"/>
      <c r="AR65" s="72"/>
      <c r="AS65" s="72"/>
      <c r="AT65" s="72"/>
      <c r="AU65" s="72"/>
      <c r="AV65" s="72"/>
      <c r="AW65" s="72"/>
      <c r="AX65" s="72"/>
      <c r="AY65" s="72"/>
      <c r="AZ65" s="72"/>
      <c r="BA65" s="72"/>
      <c r="BB65" s="72"/>
      <c r="BC65" s="72"/>
      <c r="BD65" s="72"/>
      <c r="BE65" s="72"/>
      <c r="BF65" s="72"/>
      <c r="BG65" s="72"/>
      <c r="BH65" s="72"/>
      <c r="BI65" s="72"/>
      <c r="BJ65" s="72"/>
      <c r="BK65" s="72"/>
      <c r="BL65" s="72"/>
      <c r="BM65" s="72"/>
      <c r="BN65" s="72"/>
      <c r="BO65" s="72"/>
      <c r="BP65" s="72"/>
      <c r="BQ65" s="72"/>
      <c r="BR65" s="72"/>
      <c r="BS65" s="72"/>
      <c r="BT65" s="72"/>
      <c r="BU65" s="72"/>
      <c r="BV65" s="72"/>
      <c r="BW65" s="72"/>
      <c r="BX65" s="72"/>
      <c r="BY65" s="72"/>
      <c r="BZ65" s="72"/>
      <c r="CA65" s="72"/>
      <c r="CB65" s="72"/>
      <c r="CC65" s="72"/>
      <c r="CD65" s="72"/>
      <c r="CE65" s="72"/>
      <c r="CF65" s="72"/>
      <c r="CG65" s="72"/>
      <c r="CH65" s="72"/>
      <c r="CI65" s="72"/>
      <c r="CJ65" s="72"/>
      <c r="CK65" s="72"/>
      <c r="CL65" s="72"/>
      <c r="CM65" s="72"/>
      <c r="CN65" s="72"/>
      <c r="CO65" s="72"/>
      <c r="CP65" s="72"/>
      <c r="CQ65" s="72"/>
      <c r="CR65" s="72"/>
      <c r="CS65" s="72"/>
      <c r="CT65" s="72"/>
      <c r="CU65" s="72"/>
      <c r="CV65" s="72"/>
      <c r="CW65" s="72"/>
      <c r="CX65" s="72"/>
      <c r="CY65" s="72"/>
      <c r="CZ65" s="72"/>
      <c r="DA65" s="72"/>
      <c r="DB65" s="72"/>
      <c r="DC65" s="72"/>
      <c r="DD65" s="72"/>
      <c r="DE65" s="72"/>
    </row>
    <row r="66" spans="1:109" s="17" customFormat="1" ht="13.15">
      <c r="A66" s="21"/>
      <c r="B66" s="19" t="s">
        <v>113</v>
      </c>
      <c r="C66" s="20"/>
      <c r="D66" s="559"/>
      <c r="E66" s="560"/>
      <c r="F66" s="98"/>
      <c r="G66" s="98"/>
      <c r="H66" s="116">
        <f>SUM(H61:H65)</f>
        <v>0</v>
      </c>
      <c r="I66" s="82"/>
      <c r="J66" s="77"/>
      <c r="K66" s="148"/>
      <c r="L66" s="112"/>
      <c r="M66" s="112"/>
      <c r="N66" s="112"/>
      <c r="O66" s="112"/>
      <c r="P66" s="112"/>
      <c r="Q66" s="112"/>
      <c r="R66" s="112"/>
      <c r="S66" s="112"/>
      <c r="T66" s="112"/>
      <c r="U66" s="112"/>
      <c r="V66" s="112"/>
      <c r="W66" s="102">
        <f>SUM(W60:W65)</f>
        <v>0</v>
      </c>
      <c r="X66" s="72"/>
      <c r="Y66" s="72"/>
      <c r="Z66" s="72"/>
      <c r="AA66" s="72"/>
      <c r="AB66" s="72"/>
      <c r="AC66" s="72"/>
      <c r="AD66" s="72"/>
      <c r="AE66" s="72"/>
      <c r="AF66" s="72"/>
      <c r="AG66" s="72"/>
      <c r="AH66" s="72"/>
      <c r="AI66" s="72"/>
      <c r="AJ66" s="72"/>
      <c r="AK66" s="72"/>
      <c r="AL66" s="72"/>
      <c r="AM66" s="72"/>
      <c r="AN66" s="72"/>
      <c r="AO66" s="72"/>
      <c r="AP66" s="72"/>
      <c r="AQ66" s="72"/>
      <c r="AR66" s="72"/>
      <c r="AS66" s="72"/>
      <c r="AT66" s="72"/>
      <c r="AU66" s="72"/>
      <c r="AV66" s="72"/>
      <c r="AW66" s="72"/>
      <c r="AX66" s="72"/>
      <c r="AY66" s="72"/>
      <c r="AZ66" s="72"/>
      <c r="BA66" s="72"/>
      <c r="BB66" s="72"/>
      <c r="BC66" s="72"/>
      <c r="BD66" s="72"/>
      <c r="BE66" s="72"/>
      <c r="BF66" s="72"/>
      <c r="BG66" s="72"/>
      <c r="BH66" s="72"/>
      <c r="BI66" s="72"/>
      <c r="BJ66" s="72"/>
      <c r="BK66" s="72"/>
      <c r="BL66" s="72"/>
      <c r="BM66" s="72"/>
      <c r="BN66" s="72"/>
      <c r="BO66" s="72"/>
      <c r="BP66" s="72"/>
      <c r="BQ66" s="72"/>
      <c r="BR66" s="72"/>
      <c r="BS66" s="72"/>
      <c r="BT66" s="72"/>
      <c r="BU66" s="72"/>
      <c r="BV66" s="72"/>
      <c r="BW66" s="72"/>
      <c r="BX66" s="72"/>
      <c r="BY66" s="72"/>
      <c r="BZ66" s="72"/>
      <c r="CA66" s="72"/>
      <c r="CB66" s="72"/>
      <c r="CC66" s="72"/>
      <c r="CD66" s="72"/>
      <c r="CE66" s="72"/>
      <c r="CF66" s="72"/>
      <c r="CG66" s="72"/>
      <c r="CH66" s="72"/>
      <c r="CI66" s="72"/>
      <c r="CJ66" s="72"/>
      <c r="CK66" s="72"/>
      <c r="CL66" s="72"/>
      <c r="CM66" s="72"/>
      <c r="CN66" s="72"/>
      <c r="CO66" s="72"/>
      <c r="CP66" s="72"/>
      <c r="CQ66" s="72"/>
      <c r="CR66" s="72"/>
      <c r="CS66" s="72"/>
      <c r="CT66" s="72"/>
      <c r="CU66" s="72"/>
      <c r="CV66" s="72"/>
      <c r="CW66" s="72"/>
      <c r="CX66" s="72"/>
      <c r="CY66" s="72"/>
      <c r="CZ66" s="72"/>
      <c r="DA66" s="72"/>
      <c r="DB66" s="72"/>
      <c r="DC66" s="72"/>
      <c r="DD66" s="72"/>
      <c r="DE66" s="72"/>
    </row>
    <row r="67" spans="1:109" s="17" customFormat="1" ht="13.15">
      <c r="A67" s="18"/>
      <c r="B67" s="16"/>
      <c r="C67" s="16"/>
      <c r="D67" s="561"/>
      <c r="E67" s="562"/>
      <c r="F67" s="96"/>
      <c r="G67" s="96"/>
      <c r="H67" s="115"/>
      <c r="I67" s="124"/>
      <c r="J67" s="77"/>
      <c r="K67" s="145"/>
      <c r="L67" s="146"/>
      <c r="M67" s="146"/>
      <c r="N67" s="146"/>
      <c r="O67" s="146"/>
      <c r="P67" s="146"/>
      <c r="Q67" s="146"/>
      <c r="R67" s="146"/>
      <c r="S67" s="146"/>
      <c r="T67" s="146"/>
      <c r="U67" s="146"/>
      <c r="V67" s="146"/>
      <c r="W67" s="147"/>
      <c r="X67" s="72"/>
      <c r="Y67" s="72"/>
      <c r="Z67" s="72"/>
      <c r="AA67" s="72"/>
      <c r="AB67" s="72"/>
      <c r="AC67" s="72"/>
      <c r="AD67" s="72"/>
      <c r="AE67" s="72"/>
      <c r="AF67" s="72"/>
      <c r="AG67" s="72"/>
      <c r="AH67" s="72"/>
      <c r="AI67" s="72"/>
      <c r="AJ67" s="72"/>
      <c r="AK67" s="72"/>
      <c r="AL67" s="72"/>
      <c r="AM67" s="72"/>
      <c r="AN67" s="72"/>
      <c r="AO67" s="72"/>
      <c r="AP67" s="72"/>
      <c r="AQ67" s="72"/>
      <c r="AR67" s="72"/>
      <c r="AS67" s="72"/>
      <c r="AT67" s="72"/>
      <c r="AU67" s="72"/>
      <c r="AV67" s="72"/>
      <c r="AW67" s="72"/>
      <c r="AX67" s="72"/>
      <c r="AY67" s="72"/>
      <c r="AZ67" s="72"/>
      <c r="BA67" s="72"/>
      <c r="BB67" s="72"/>
      <c r="BC67" s="72"/>
      <c r="BD67" s="72"/>
      <c r="BE67" s="72"/>
      <c r="BF67" s="72"/>
      <c r="BG67" s="72"/>
      <c r="BH67" s="72"/>
      <c r="BI67" s="72"/>
      <c r="BJ67" s="72"/>
      <c r="BK67" s="72"/>
      <c r="BL67" s="72"/>
      <c r="BM67" s="72"/>
      <c r="BN67" s="72"/>
      <c r="BO67" s="72"/>
      <c r="BP67" s="72"/>
      <c r="BQ67" s="72"/>
      <c r="BR67" s="72"/>
      <c r="BS67" s="72"/>
      <c r="BT67" s="72"/>
      <c r="BU67" s="72"/>
      <c r="BV67" s="72"/>
      <c r="BW67" s="72"/>
      <c r="BX67" s="72"/>
      <c r="BY67" s="72"/>
      <c r="BZ67" s="72"/>
      <c r="CA67" s="72"/>
      <c r="CB67" s="72"/>
      <c r="CC67" s="72"/>
      <c r="CD67" s="72"/>
      <c r="CE67" s="72"/>
      <c r="CF67" s="72"/>
      <c r="CG67" s="72"/>
      <c r="CH67" s="72"/>
      <c r="CI67" s="72"/>
      <c r="CJ67" s="72"/>
      <c r="CK67" s="72"/>
      <c r="CL67" s="72"/>
      <c r="CM67" s="72"/>
      <c r="CN67" s="72"/>
      <c r="CO67" s="72"/>
      <c r="CP67" s="72"/>
      <c r="CQ67" s="72"/>
      <c r="CR67" s="72"/>
      <c r="CS67" s="72"/>
      <c r="CT67" s="72"/>
      <c r="CU67" s="72"/>
      <c r="CV67" s="72"/>
      <c r="CW67" s="72"/>
      <c r="CX67" s="72"/>
      <c r="CY67" s="72"/>
      <c r="CZ67" s="72"/>
      <c r="DA67" s="72"/>
      <c r="DB67" s="72"/>
      <c r="DC67" s="72"/>
      <c r="DD67" s="72"/>
      <c r="DE67" s="72"/>
    </row>
    <row r="68" spans="1:109" s="17" customFormat="1" ht="13.15">
      <c r="A68" s="18"/>
      <c r="B68" s="16"/>
      <c r="C68" s="16"/>
      <c r="D68" s="565"/>
      <c r="E68" s="566"/>
      <c r="F68" s="96"/>
      <c r="G68" s="96"/>
      <c r="H68" s="115"/>
      <c r="I68" s="124"/>
      <c r="J68" s="77"/>
      <c r="K68" s="145"/>
      <c r="L68" s="146"/>
      <c r="M68" s="146"/>
      <c r="N68" s="146"/>
      <c r="O68" s="146"/>
      <c r="P68" s="146"/>
      <c r="Q68" s="146"/>
      <c r="R68" s="146"/>
      <c r="S68" s="146"/>
      <c r="T68" s="146"/>
      <c r="U68" s="146"/>
      <c r="V68" s="146"/>
      <c r="W68" s="147"/>
      <c r="X68" s="72"/>
      <c r="Y68" s="72"/>
      <c r="Z68" s="72"/>
      <c r="AA68" s="72"/>
      <c r="AB68" s="72"/>
      <c r="AC68" s="72"/>
      <c r="AD68" s="72"/>
      <c r="AE68" s="72"/>
      <c r="AF68" s="72"/>
      <c r="AG68" s="72"/>
      <c r="AH68" s="72"/>
      <c r="AI68" s="72"/>
      <c r="AJ68" s="72"/>
      <c r="AK68" s="72"/>
      <c r="AL68" s="72"/>
      <c r="AM68" s="72"/>
      <c r="AN68" s="72"/>
      <c r="AO68" s="72"/>
      <c r="AP68" s="72"/>
      <c r="AQ68" s="72"/>
      <c r="AR68" s="72"/>
      <c r="AS68" s="72"/>
      <c r="AT68" s="72"/>
      <c r="AU68" s="72"/>
      <c r="AV68" s="72"/>
      <c r="AW68" s="72"/>
      <c r="AX68" s="72"/>
      <c r="AY68" s="72"/>
      <c r="AZ68" s="72"/>
      <c r="BA68" s="72"/>
      <c r="BB68" s="72"/>
      <c r="BC68" s="72"/>
      <c r="BD68" s="72"/>
      <c r="BE68" s="72"/>
      <c r="BF68" s="72"/>
      <c r="BG68" s="72"/>
      <c r="BH68" s="72"/>
      <c r="BI68" s="72"/>
      <c r="BJ68" s="72"/>
      <c r="BK68" s="72"/>
      <c r="BL68" s="72"/>
      <c r="BM68" s="72"/>
      <c r="BN68" s="72"/>
      <c r="BO68" s="72"/>
      <c r="BP68" s="72"/>
      <c r="BQ68" s="72"/>
      <c r="BR68" s="72"/>
      <c r="BS68" s="72"/>
      <c r="BT68" s="72"/>
      <c r="BU68" s="72"/>
      <c r="BV68" s="72"/>
      <c r="BW68" s="72"/>
      <c r="BX68" s="72"/>
      <c r="BY68" s="72"/>
      <c r="BZ68" s="72"/>
      <c r="CA68" s="72"/>
      <c r="CB68" s="72"/>
      <c r="CC68" s="72"/>
      <c r="CD68" s="72"/>
      <c r="CE68" s="72"/>
      <c r="CF68" s="72"/>
      <c r="CG68" s="72"/>
      <c r="CH68" s="72"/>
      <c r="CI68" s="72"/>
      <c r="CJ68" s="72"/>
      <c r="CK68" s="72"/>
      <c r="CL68" s="72"/>
      <c r="CM68" s="72"/>
      <c r="CN68" s="72"/>
      <c r="CO68" s="72"/>
      <c r="CP68" s="72"/>
      <c r="CQ68" s="72"/>
      <c r="CR68" s="72"/>
      <c r="CS68" s="72"/>
      <c r="CT68" s="72"/>
      <c r="CU68" s="72"/>
      <c r="CV68" s="72"/>
      <c r="CW68" s="72"/>
      <c r="CX68" s="72"/>
      <c r="CY68" s="72"/>
      <c r="CZ68" s="72"/>
      <c r="DA68" s="72"/>
      <c r="DB68" s="72"/>
      <c r="DC68" s="72"/>
      <c r="DD68" s="72"/>
      <c r="DE68" s="72"/>
    </row>
    <row r="69" spans="1:109" s="377" customFormat="1" ht="25.9" customHeight="1">
      <c r="A69" s="352">
        <v>4</v>
      </c>
      <c r="B69" s="369" t="s">
        <v>114</v>
      </c>
      <c r="C69" s="369"/>
      <c r="D69" s="557" t="s">
        <v>13</v>
      </c>
      <c r="E69" s="558"/>
      <c r="F69" s="370" t="s">
        <v>14</v>
      </c>
      <c r="G69" s="370" t="s">
        <v>15</v>
      </c>
      <c r="H69" s="161"/>
      <c r="I69" s="371" t="s">
        <v>172</v>
      </c>
      <c r="J69" s="372"/>
      <c r="K69" s="373"/>
      <c r="L69" s="374"/>
      <c r="M69" s="374"/>
      <c r="N69" s="374"/>
      <c r="O69" s="374"/>
      <c r="P69" s="374"/>
      <c r="Q69" s="374"/>
      <c r="R69" s="374"/>
      <c r="S69" s="374"/>
      <c r="T69" s="374"/>
      <c r="U69" s="374"/>
      <c r="V69" s="374"/>
      <c r="W69" s="375"/>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6"/>
      <c r="AZ69" s="376"/>
      <c r="BA69" s="376"/>
      <c r="BB69" s="376"/>
      <c r="BC69" s="376"/>
      <c r="BD69" s="376"/>
      <c r="BE69" s="376"/>
      <c r="BF69" s="376"/>
      <c r="BG69" s="376"/>
      <c r="BH69" s="376"/>
      <c r="BI69" s="376"/>
      <c r="BJ69" s="376"/>
      <c r="BK69" s="376"/>
      <c r="BL69" s="376"/>
      <c r="BM69" s="376"/>
      <c r="BN69" s="376"/>
      <c r="BO69" s="376"/>
      <c r="BP69" s="376"/>
      <c r="BQ69" s="376"/>
      <c r="BR69" s="376"/>
      <c r="BS69" s="376"/>
      <c r="BT69" s="376"/>
      <c r="BU69" s="376"/>
      <c r="BV69" s="376"/>
      <c r="BW69" s="376"/>
      <c r="BX69" s="376"/>
      <c r="BY69" s="376"/>
      <c r="BZ69" s="376"/>
      <c r="CA69" s="376"/>
      <c r="CB69" s="376"/>
      <c r="CC69" s="376"/>
      <c r="CD69" s="376"/>
      <c r="CE69" s="376"/>
      <c r="CF69" s="376"/>
      <c r="CG69" s="376"/>
      <c r="CH69" s="376"/>
      <c r="CI69" s="376"/>
      <c r="CJ69" s="376"/>
      <c r="CK69" s="376"/>
      <c r="CL69" s="376"/>
      <c r="CM69" s="376"/>
      <c r="CN69" s="376"/>
      <c r="CO69" s="376"/>
      <c r="CP69" s="376"/>
      <c r="CQ69" s="376"/>
      <c r="CR69" s="376"/>
      <c r="CS69" s="376"/>
      <c r="CT69" s="376"/>
      <c r="CU69" s="376"/>
      <c r="CV69" s="376"/>
      <c r="CW69" s="376"/>
      <c r="CX69" s="376"/>
      <c r="CY69" s="376"/>
      <c r="CZ69" s="376"/>
      <c r="DA69" s="376"/>
      <c r="DB69" s="376"/>
      <c r="DC69" s="376"/>
      <c r="DD69" s="376"/>
      <c r="DE69" s="376"/>
    </row>
    <row r="70" spans="1:109" s="17" customFormat="1" ht="13.15">
      <c r="A70" s="18"/>
      <c r="D70" s="417"/>
      <c r="E70" s="418"/>
      <c r="F70" s="96"/>
      <c r="G70" s="96"/>
      <c r="H70" s="115"/>
      <c r="I70" s="123"/>
      <c r="J70" s="77"/>
      <c r="K70" s="145"/>
      <c r="L70" s="146"/>
      <c r="M70" s="146"/>
      <c r="N70" s="146"/>
      <c r="O70" s="146"/>
      <c r="P70" s="146"/>
      <c r="Q70" s="146"/>
      <c r="R70" s="146"/>
      <c r="S70" s="146"/>
      <c r="T70" s="146"/>
      <c r="U70" s="146"/>
      <c r="V70" s="146"/>
      <c r="W70" s="147"/>
      <c r="X70" s="72"/>
      <c r="Y70" s="72"/>
      <c r="Z70" s="72"/>
      <c r="AA70" s="72"/>
      <c r="AB70" s="72"/>
      <c r="AC70" s="72"/>
      <c r="AD70" s="72"/>
      <c r="AE70" s="72"/>
      <c r="AF70" s="72"/>
      <c r="AG70" s="72"/>
      <c r="AH70" s="72"/>
      <c r="AI70" s="72"/>
      <c r="AJ70" s="72"/>
      <c r="AK70" s="72"/>
      <c r="AL70" s="72"/>
      <c r="AM70" s="72"/>
      <c r="AN70" s="72"/>
      <c r="AO70" s="72"/>
      <c r="AP70" s="72"/>
      <c r="AQ70" s="72"/>
      <c r="AR70" s="72"/>
      <c r="AS70" s="72"/>
      <c r="AT70" s="72"/>
      <c r="AU70" s="72"/>
      <c r="AV70" s="72"/>
      <c r="AW70" s="72"/>
      <c r="AX70" s="72"/>
      <c r="AY70" s="72"/>
      <c r="AZ70" s="72"/>
      <c r="BA70" s="72"/>
      <c r="BB70" s="72"/>
      <c r="BC70" s="72"/>
      <c r="BD70" s="72"/>
      <c r="BE70" s="72"/>
      <c r="BF70" s="72"/>
      <c r="BG70" s="72"/>
      <c r="BH70" s="72"/>
      <c r="BI70" s="72"/>
      <c r="BJ70" s="72"/>
      <c r="BK70" s="72"/>
      <c r="BL70" s="72"/>
      <c r="BM70" s="72"/>
      <c r="BN70" s="72"/>
      <c r="BO70" s="72"/>
      <c r="BP70" s="72"/>
      <c r="BQ70" s="72"/>
      <c r="BR70" s="72"/>
      <c r="BS70" s="72"/>
      <c r="BT70" s="72"/>
      <c r="BU70" s="72"/>
      <c r="BV70" s="72"/>
      <c r="BW70" s="72"/>
      <c r="BX70" s="72"/>
      <c r="BY70" s="72"/>
      <c r="BZ70" s="72"/>
      <c r="CA70" s="72"/>
      <c r="CB70" s="72"/>
      <c r="CC70" s="72"/>
      <c r="CD70" s="72"/>
      <c r="CE70" s="72"/>
      <c r="CF70" s="72"/>
      <c r="CG70" s="72"/>
      <c r="CH70" s="72"/>
      <c r="CI70" s="72"/>
      <c r="CJ70" s="72"/>
      <c r="CK70" s="72"/>
      <c r="CL70" s="72"/>
      <c r="CM70" s="72"/>
      <c r="CN70" s="72"/>
      <c r="CO70" s="72"/>
      <c r="CP70" s="72"/>
      <c r="CQ70" s="72"/>
      <c r="CR70" s="72"/>
      <c r="CS70" s="72"/>
      <c r="CT70" s="72"/>
      <c r="CU70" s="72"/>
      <c r="CV70" s="72"/>
      <c r="CW70" s="72"/>
      <c r="CX70" s="72"/>
      <c r="CY70" s="72"/>
      <c r="CZ70" s="72"/>
      <c r="DA70" s="72"/>
      <c r="DB70" s="72"/>
      <c r="DC70" s="72"/>
      <c r="DD70" s="72"/>
      <c r="DE70" s="72"/>
    </row>
    <row r="71" spans="1:109" s="17" customFormat="1" ht="13.15">
      <c r="A71" s="18"/>
      <c r="B71" s="533">
        <v>4.0999999999999996</v>
      </c>
      <c r="C71" s="534"/>
      <c r="D71" s="417"/>
      <c r="E71" s="418"/>
      <c r="F71" s="96"/>
      <c r="G71" s="96"/>
      <c r="H71" s="115">
        <f t="shared" ref="H71:H74" si="12">F71*G71</f>
        <v>0</v>
      </c>
      <c r="I71" s="124"/>
      <c r="J71" s="77"/>
      <c r="K71" s="145"/>
      <c r="L71" s="146"/>
      <c r="M71" s="146"/>
      <c r="N71" s="146"/>
      <c r="O71" s="146"/>
      <c r="P71" s="146"/>
      <c r="Q71" s="146"/>
      <c r="R71" s="146"/>
      <c r="S71" s="146"/>
      <c r="T71" s="146"/>
      <c r="U71" s="146"/>
      <c r="V71" s="146"/>
      <c r="W71" s="147">
        <f t="shared" ref="W71:W74" si="13">K71+L71+M71+N71+O71+P71+Q71+R71+S71+T71+U71+V71</f>
        <v>0</v>
      </c>
      <c r="X71" s="353">
        <f>H71-W71</f>
        <v>0</v>
      </c>
      <c r="Y71" s="72"/>
      <c r="Z71" s="72"/>
      <c r="AA71" s="72"/>
      <c r="AB71" s="72"/>
      <c r="AC71" s="72"/>
      <c r="AD71" s="72"/>
      <c r="AE71" s="72"/>
      <c r="AF71" s="72"/>
      <c r="AG71" s="72"/>
      <c r="AH71" s="72"/>
      <c r="AI71" s="72"/>
      <c r="AJ71" s="72"/>
      <c r="AK71" s="72"/>
      <c r="AL71" s="72"/>
      <c r="AM71" s="72"/>
      <c r="AN71" s="72"/>
      <c r="AO71" s="72"/>
      <c r="AP71" s="72"/>
      <c r="AQ71" s="72"/>
      <c r="AR71" s="72"/>
      <c r="AS71" s="72"/>
      <c r="AT71" s="72"/>
      <c r="AU71" s="72"/>
      <c r="AV71" s="72"/>
      <c r="AW71" s="72"/>
      <c r="AX71" s="72"/>
      <c r="AY71" s="72"/>
      <c r="AZ71" s="72"/>
      <c r="BA71" s="72"/>
      <c r="BB71" s="72"/>
      <c r="BC71" s="72"/>
      <c r="BD71" s="72"/>
      <c r="BE71" s="72"/>
      <c r="BF71" s="72"/>
      <c r="BG71" s="72"/>
      <c r="BH71" s="72"/>
      <c r="BI71" s="72"/>
      <c r="BJ71" s="72"/>
      <c r="BK71" s="72"/>
      <c r="BL71" s="72"/>
      <c r="BM71" s="72"/>
      <c r="BN71" s="72"/>
      <c r="BO71" s="72"/>
      <c r="BP71" s="72"/>
      <c r="BQ71" s="72"/>
      <c r="BR71" s="72"/>
      <c r="BS71" s="72"/>
      <c r="BT71" s="72"/>
      <c r="BU71" s="72"/>
      <c r="BV71" s="72"/>
      <c r="BW71" s="72"/>
      <c r="BX71" s="72"/>
      <c r="BY71" s="72"/>
      <c r="BZ71" s="72"/>
      <c r="CA71" s="72"/>
      <c r="CB71" s="72"/>
      <c r="CC71" s="72"/>
      <c r="CD71" s="72"/>
      <c r="CE71" s="72"/>
      <c r="CF71" s="72"/>
      <c r="CG71" s="72"/>
      <c r="CH71" s="72"/>
      <c r="CI71" s="72"/>
      <c r="CJ71" s="72"/>
      <c r="CK71" s="72"/>
      <c r="CL71" s="72"/>
      <c r="CM71" s="72"/>
      <c r="CN71" s="72"/>
      <c r="CO71" s="72"/>
      <c r="CP71" s="72"/>
      <c r="CQ71" s="72"/>
      <c r="CR71" s="72"/>
      <c r="CS71" s="72"/>
      <c r="CT71" s="72"/>
      <c r="CU71" s="72"/>
      <c r="CV71" s="72"/>
      <c r="CW71" s="72"/>
      <c r="CX71" s="72"/>
      <c r="CY71" s="72"/>
      <c r="CZ71" s="72"/>
      <c r="DA71" s="72"/>
      <c r="DB71" s="72"/>
      <c r="DC71" s="72"/>
      <c r="DD71" s="72"/>
      <c r="DE71" s="72"/>
    </row>
    <row r="72" spans="1:109" s="17" customFormat="1" ht="13.15">
      <c r="A72" s="18"/>
      <c r="B72" s="533">
        <v>4.2</v>
      </c>
      <c r="C72" s="534"/>
      <c r="D72" s="417"/>
      <c r="E72" s="418"/>
      <c r="F72" s="96"/>
      <c r="G72" s="96"/>
      <c r="H72" s="115">
        <f t="shared" si="12"/>
        <v>0</v>
      </c>
      <c r="I72" s="124"/>
      <c r="J72" s="77"/>
      <c r="K72" s="145"/>
      <c r="L72" s="146"/>
      <c r="M72" s="146"/>
      <c r="N72" s="146"/>
      <c r="O72" s="146"/>
      <c r="P72" s="146"/>
      <c r="Q72" s="146"/>
      <c r="R72" s="146"/>
      <c r="S72" s="146"/>
      <c r="T72" s="146"/>
      <c r="U72" s="146"/>
      <c r="V72" s="146"/>
      <c r="W72" s="147">
        <f t="shared" si="13"/>
        <v>0</v>
      </c>
      <c r="X72" s="353">
        <f t="shared" ref="X72:X74" si="14">H72-W72</f>
        <v>0</v>
      </c>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c r="BC72" s="72"/>
      <c r="BD72" s="72"/>
      <c r="BE72" s="72"/>
      <c r="BF72" s="72"/>
      <c r="BG72" s="72"/>
      <c r="BH72" s="72"/>
      <c r="BI72" s="72"/>
      <c r="BJ72" s="72"/>
      <c r="BK72" s="72"/>
      <c r="BL72" s="72"/>
      <c r="BM72" s="72"/>
      <c r="BN72" s="72"/>
      <c r="BO72" s="72"/>
      <c r="BP72" s="72"/>
      <c r="BQ72" s="72"/>
      <c r="BR72" s="72"/>
      <c r="BS72" s="72"/>
      <c r="BT72" s="72"/>
      <c r="BU72" s="72"/>
      <c r="BV72" s="72"/>
      <c r="BW72" s="72"/>
      <c r="BX72" s="72"/>
      <c r="BY72" s="72"/>
      <c r="BZ72" s="72"/>
      <c r="CA72" s="72"/>
      <c r="CB72" s="72"/>
      <c r="CC72" s="72"/>
      <c r="CD72" s="72"/>
      <c r="CE72" s="72"/>
      <c r="CF72" s="72"/>
      <c r="CG72" s="72"/>
      <c r="CH72" s="72"/>
      <c r="CI72" s="72"/>
      <c r="CJ72" s="72"/>
      <c r="CK72" s="72"/>
      <c r="CL72" s="72"/>
      <c r="CM72" s="72"/>
      <c r="CN72" s="72"/>
      <c r="CO72" s="72"/>
      <c r="CP72" s="72"/>
      <c r="CQ72" s="72"/>
      <c r="CR72" s="72"/>
      <c r="CS72" s="72"/>
      <c r="CT72" s="72"/>
      <c r="CU72" s="72"/>
      <c r="CV72" s="72"/>
      <c r="CW72" s="72"/>
      <c r="CX72" s="72"/>
      <c r="CY72" s="72"/>
      <c r="CZ72" s="72"/>
      <c r="DA72" s="72"/>
      <c r="DB72" s="72"/>
      <c r="DC72" s="72"/>
      <c r="DD72" s="72"/>
      <c r="DE72" s="72"/>
    </row>
    <row r="73" spans="1:109" s="17" customFormat="1" ht="13.15">
      <c r="A73" s="18"/>
      <c r="B73" s="533">
        <v>4.3</v>
      </c>
      <c r="C73" s="534"/>
      <c r="D73" s="417"/>
      <c r="E73" s="418"/>
      <c r="F73" s="96"/>
      <c r="G73" s="96"/>
      <c r="H73" s="115">
        <f t="shared" si="12"/>
        <v>0</v>
      </c>
      <c r="I73" s="124"/>
      <c r="J73" s="72"/>
      <c r="K73" s="134"/>
      <c r="L73" s="121"/>
      <c r="M73" s="121"/>
      <c r="N73" s="121"/>
      <c r="O73" s="121"/>
      <c r="P73" s="121"/>
      <c r="Q73" s="121"/>
      <c r="R73" s="121"/>
      <c r="S73" s="121"/>
      <c r="T73" s="121"/>
      <c r="U73" s="121"/>
      <c r="V73" s="121"/>
      <c r="W73" s="104">
        <f t="shared" si="13"/>
        <v>0</v>
      </c>
      <c r="X73" s="353">
        <f t="shared" si="14"/>
        <v>0</v>
      </c>
      <c r="Y73" s="72"/>
      <c r="Z73" s="72"/>
      <c r="AA73" s="72"/>
      <c r="AB73" s="72"/>
      <c r="AC73" s="72"/>
      <c r="AD73" s="72"/>
      <c r="AE73" s="72"/>
      <c r="AF73" s="72"/>
      <c r="AG73" s="72"/>
      <c r="AH73" s="72"/>
      <c r="AI73" s="72"/>
      <c r="AJ73" s="72"/>
      <c r="AK73" s="72"/>
      <c r="AL73" s="72"/>
      <c r="AM73" s="72"/>
      <c r="AN73" s="72"/>
      <c r="AO73" s="72"/>
      <c r="AP73" s="72"/>
      <c r="AQ73" s="72"/>
      <c r="AR73" s="72"/>
      <c r="AS73" s="72"/>
      <c r="AT73" s="72"/>
      <c r="AU73" s="72"/>
      <c r="AV73" s="72"/>
      <c r="AW73" s="72"/>
      <c r="AX73" s="72"/>
      <c r="AY73" s="72"/>
      <c r="AZ73" s="72"/>
      <c r="BA73" s="72"/>
      <c r="BB73" s="72"/>
      <c r="BC73" s="72"/>
      <c r="BD73" s="72"/>
      <c r="BE73" s="72"/>
      <c r="BF73" s="72"/>
      <c r="BG73" s="72"/>
      <c r="BH73" s="72"/>
      <c r="BI73" s="72"/>
      <c r="BJ73" s="72"/>
      <c r="BK73" s="72"/>
      <c r="BL73" s="72"/>
      <c r="BM73" s="72"/>
      <c r="BN73" s="72"/>
      <c r="BO73" s="72"/>
      <c r="BP73" s="72"/>
      <c r="BQ73" s="72"/>
      <c r="BR73" s="72"/>
      <c r="BS73" s="72"/>
      <c r="BT73" s="72"/>
      <c r="BU73" s="72"/>
      <c r="BV73" s="72"/>
      <c r="BW73" s="72"/>
      <c r="BX73" s="72"/>
      <c r="BY73" s="72"/>
      <c r="BZ73" s="72"/>
      <c r="CA73" s="72"/>
      <c r="CB73" s="72"/>
      <c r="CC73" s="72"/>
      <c r="CD73" s="72"/>
      <c r="CE73" s="72"/>
      <c r="CF73" s="72"/>
      <c r="CG73" s="72"/>
      <c r="CH73" s="72"/>
      <c r="CI73" s="72"/>
      <c r="CJ73" s="72"/>
      <c r="CK73" s="72"/>
      <c r="CL73" s="72"/>
      <c r="CM73" s="72"/>
      <c r="CN73" s="72"/>
      <c r="CO73" s="72"/>
      <c r="CP73" s="72"/>
      <c r="CQ73" s="72"/>
      <c r="CR73" s="72"/>
      <c r="CS73" s="72"/>
      <c r="CT73" s="72"/>
      <c r="CU73" s="72"/>
      <c r="CV73" s="72"/>
      <c r="CW73" s="72"/>
      <c r="CX73" s="72"/>
      <c r="CY73" s="72"/>
      <c r="CZ73" s="72"/>
      <c r="DA73" s="72"/>
      <c r="DB73" s="72"/>
      <c r="DC73" s="72"/>
      <c r="DD73" s="72"/>
      <c r="DE73" s="72"/>
    </row>
    <row r="74" spans="1:109" s="17" customFormat="1" ht="13.15">
      <c r="A74" s="18"/>
      <c r="B74" s="533">
        <v>4.4000000000000004</v>
      </c>
      <c r="C74" s="534"/>
      <c r="D74" s="417"/>
      <c r="E74" s="418"/>
      <c r="F74" s="96"/>
      <c r="G74" s="96"/>
      <c r="H74" s="115">
        <f t="shared" si="12"/>
        <v>0</v>
      </c>
      <c r="I74" s="123"/>
      <c r="J74" s="77"/>
      <c r="K74" s="145"/>
      <c r="L74" s="146"/>
      <c r="M74" s="146"/>
      <c r="N74" s="146"/>
      <c r="O74" s="146"/>
      <c r="P74" s="146"/>
      <c r="Q74" s="146"/>
      <c r="R74" s="146"/>
      <c r="S74" s="146"/>
      <c r="T74" s="146"/>
      <c r="U74" s="146"/>
      <c r="V74" s="146"/>
      <c r="W74" s="147">
        <f t="shared" si="13"/>
        <v>0</v>
      </c>
      <c r="X74" s="353">
        <f t="shared" si="14"/>
        <v>0</v>
      </c>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c r="BM74" s="72"/>
      <c r="BN74" s="72"/>
      <c r="BO74" s="72"/>
      <c r="BP74" s="72"/>
      <c r="BQ74" s="72"/>
      <c r="BR74" s="72"/>
      <c r="BS74" s="72"/>
      <c r="BT74" s="72"/>
      <c r="BU74" s="72"/>
      <c r="BV74" s="72"/>
      <c r="BW74" s="72"/>
      <c r="BX74" s="72"/>
      <c r="BY74" s="72"/>
      <c r="BZ74" s="72"/>
      <c r="CA74" s="72"/>
      <c r="CB74" s="72"/>
      <c r="CC74" s="72"/>
      <c r="CD74" s="72"/>
      <c r="CE74" s="72"/>
      <c r="CF74" s="72"/>
      <c r="CG74" s="72"/>
      <c r="CH74" s="72"/>
      <c r="CI74" s="72"/>
      <c r="CJ74" s="72"/>
      <c r="CK74" s="72"/>
      <c r="CL74" s="72"/>
      <c r="CM74" s="72"/>
      <c r="CN74" s="72"/>
      <c r="CO74" s="72"/>
      <c r="CP74" s="72"/>
      <c r="CQ74" s="72"/>
      <c r="CR74" s="72"/>
      <c r="CS74" s="72"/>
      <c r="CT74" s="72"/>
      <c r="CU74" s="72"/>
      <c r="CV74" s="72"/>
      <c r="CW74" s="72"/>
      <c r="CX74" s="72"/>
      <c r="CY74" s="72"/>
      <c r="CZ74" s="72"/>
      <c r="DA74" s="72"/>
      <c r="DB74" s="72"/>
      <c r="DC74" s="72"/>
      <c r="DD74" s="72"/>
      <c r="DE74" s="72"/>
    </row>
    <row r="75" spans="1:109" s="17" customFormat="1" ht="13.15">
      <c r="A75" s="18"/>
      <c r="B75" s="16"/>
      <c r="C75" s="16"/>
      <c r="D75" s="419"/>
      <c r="E75" s="420"/>
      <c r="F75" s="96"/>
      <c r="G75" s="96"/>
      <c r="H75" s="115"/>
      <c r="I75" s="124"/>
      <c r="J75" s="77"/>
      <c r="K75" s="145"/>
      <c r="L75" s="146"/>
      <c r="M75" s="146"/>
      <c r="N75" s="146"/>
      <c r="O75" s="146"/>
      <c r="P75" s="146"/>
      <c r="Q75" s="146"/>
      <c r="R75" s="146"/>
      <c r="S75" s="146"/>
      <c r="T75" s="146"/>
      <c r="U75" s="146"/>
      <c r="V75" s="146"/>
      <c r="W75" s="147"/>
      <c r="X75" s="72"/>
      <c r="Y75" s="72"/>
      <c r="Z75" s="72"/>
      <c r="AA75" s="72"/>
      <c r="AB75" s="72"/>
      <c r="AC75" s="72"/>
      <c r="AD75" s="72"/>
      <c r="AE75" s="72"/>
      <c r="AF75" s="72"/>
      <c r="AG75" s="72"/>
      <c r="AH75" s="72"/>
      <c r="AI75" s="72"/>
      <c r="AJ75" s="72"/>
      <c r="AK75" s="72"/>
      <c r="AL75" s="72"/>
      <c r="AM75" s="72"/>
      <c r="AN75" s="72"/>
      <c r="AO75" s="72"/>
      <c r="AP75" s="72"/>
      <c r="AQ75" s="72"/>
      <c r="AR75" s="72"/>
      <c r="AS75" s="72"/>
      <c r="AT75" s="72"/>
      <c r="AU75" s="72"/>
      <c r="AV75" s="72"/>
      <c r="AW75" s="72"/>
      <c r="AX75" s="72"/>
      <c r="AY75" s="72"/>
      <c r="AZ75" s="72"/>
      <c r="BA75" s="72"/>
      <c r="BB75" s="72"/>
      <c r="BC75" s="72"/>
      <c r="BD75" s="72"/>
      <c r="BE75" s="72"/>
      <c r="BF75" s="72"/>
      <c r="BG75" s="72"/>
      <c r="BH75" s="72"/>
      <c r="BI75" s="72"/>
      <c r="BJ75" s="72"/>
      <c r="BK75" s="72"/>
      <c r="BL75" s="72"/>
      <c r="BM75" s="72"/>
      <c r="BN75" s="72"/>
      <c r="BO75" s="72"/>
      <c r="BP75" s="72"/>
      <c r="BQ75" s="72"/>
      <c r="BR75" s="72"/>
      <c r="BS75" s="72"/>
      <c r="BT75" s="72"/>
      <c r="BU75" s="72"/>
      <c r="BV75" s="72"/>
      <c r="BW75" s="72"/>
      <c r="BX75" s="72"/>
      <c r="BY75" s="72"/>
      <c r="BZ75" s="72"/>
      <c r="CA75" s="72"/>
      <c r="CB75" s="72"/>
      <c r="CC75" s="72"/>
      <c r="CD75" s="72"/>
      <c r="CE75" s="72"/>
      <c r="CF75" s="72"/>
      <c r="CG75" s="72"/>
      <c r="CH75" s="72"/>
      <c r="CI75" s="72"/>
      <c r="CJ75" s="72"/>
      <c r="CK75" s="72"/>
      <c r="CL75" s="72"/>
      <c r="CM75" s="72"/>
      <c r="CN75" s="72"/>
      <c r="CO75" s="72"/>
      <c r="CP75" s="72"/>
      <c r="CQ75" s="72"/>
      <c r="CR75" s="72"/>
      <c r="CS75" s="72"/>
      <c r="CT75" s="72"/>
      <c r="CU75" s="72"/>
      <c r="CV75" s="72"/>
      <c r="CW75" s="72"/>
      <c r="CX75" s="72"/>
      <c r="CY75" s="72"/>
      <c r="CZ75" s="72"/>
      <c r="DA75" s="72"/>
      <c r="DB75" s="72"/>
      <c r="DC75" s="72"/>
      <c r="DD75" s="72"/>
      <c r="DE75" s="72"/>
    </row>
    <row r="76" spans="1:109" s="17" customFormat="1" ht="13.15">
      <c r="A76" s="21"/>
      <c r="B76" s="19" t="s">
        <v>118</v>
      </c>
      <c r="C76" s="20"/>
      <c r="D76" s="559"/>
      <c r="E76" s="560"/>
      <c r="F76" s="98"/>
      <c r="G76" s="98"/>
      <c r="H76" s="116">
        <f>SUM(H71:H75)</f>
        <v>0</v>
      </c>
      <c r="I76" s="82"/>
      <c r="J76" s="77"/>
      <c r="K76" s="148"/>
      <c r="L76" s="112"/>
      <c r="M76" s="112"/>
      <c r="N76" s="112"/>
      <c r="O76" s="112"/>
      <c r="P76" s="112"/>
      <c r="Q76" s="112"/>
      <c r="R76" s="112"/>
      <c r="S76" s="112"/>
      <c r="T76" s="112"/>
      <c r="U76" s="112"/>
      <c r="V76" s="112"/>
      <c r="W76" s="102">
        <f>SUM(W70:W75)</f>
        <v>0</v>
      </c>
      <c r="X76" s="72"/>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72"/>
      <c r="AY76" s="72"/>
      <c r="AZ76" s="72"/>
      <c r="BA76" s="72"/>
      <c r="BB76" s="72"/>
      <c r="BC76" s="72"/>
      <c r="BD76" s="72"/>
      <c r="BE76" s="72"/>
      <c r="BF76" s="72"/>
      <c r="BG76" s="72"/>
      <c r="BH76" s="72"/>
      <c r="BI76" s="72"/>
      <c r="BJ76" s="72"/>
      <c r="BK76" s="72"/>
      <c r="BL76" s="72"/>
      <c r="BM76" s="72"/>
      <c r="BN76" s="72"/>
      <c r="BO76" s="72"/>
      <c r="BP76" s="72"/>
      <c r="BQ76" s="72"/>
      <c r="BR76" s="72"/>
      <c r="BS76" s="72"/>
      <c r="BT76" s="72"/>
      <c r="BU76" s="72"/>
      <c r="BV76" s="72"/>
      <c r="BW76" s="72"/>
      <c r="BX76" s="72"/>
      <c r="BY76" s="72"/>
      <c r="BZ76" s="72"/>
      <c r="CA76" s="72"/>
      <c r="CB76" s="72"/>
      <c r="CC76" s="72"/>
      <c r="CD76" s="72"/>
      <c r="CE76" s="72"/>
      <c r="CF76" s="72"/>
      <c r="CG76" s="72"/>
      <c r="CH76" s="72"/>
      <c r="CI76" s="72"/>
      <c r="CJ76" s="72"/>
      <c r="CK76" s="72"/>
      <c r="CL76" s="72"/>
      <c r="CM76" s="72"/>
      <c r="CN76" s="72"/>
      <c r="CO76" s="72"/>
      <c r="CP76" s="72"/>
      <c r="CQ76" s="72"/>
      <c r="CR76" s="72"/>
      <c r="CS76" s="72"/>
      <c r="CT76" s="72"/>
      <c r="CU76" s="72"/>
      <c r="CV76" s="72"/>
      <c r="CW76" s="72"/>
      <c r="CX76" s="72"/>
      <c r="CY76" s="72"/>
      <c r="CZ76" s="72"/>
      <c r="DA76" s="72"/>
      <c r="DB76" s="72"/>
      <c r="DC76" s="72"/>
      <c r="DD76" s="72"/>
      <c r="DE76" s="72"/>
    </row>
    <row r="77" spans="1:109" s="17" customFormat="1" ht="13.15">
      <c r="A77" s="18"/>
      <c r="B77" s="16"/>
      <c r="C77" s="16"/>
      <c r="D77" s="561"/>
      <c r="E77" s="562"/>
      <c r="F77" s="96"/>
      <c r="G77" s="96"/>
      <c r="H77" s="115"/>
      <c r="I77" s="124"/>
      <c r="J77" s="77"/>
      <c r="K77" s="145"/>
      <c r="L77" s="146"/>
      <c r="M77" s="146"/>
      <c r="N77" s="146"/>
      <c r="O77" s="146"/>
      <c r="P77" s="146"/>
      <c r="Q77" s="146"/>
      <c r="R77" s="146"/>
      <c r="S77" s="146"/>
      <c r="T77" s="146"/>
      <c r="U77" s="146"/>
      <c r="V77" s="146"/>
      <c r="W77" s="147"/>
      <c r="X77" s="72"/>
      <c r="Y77" s="72"/>
      <c r="Z77" s="72"/>
      <c r="AA77" s="72"/>
      <c r="AB77" s="72"/>
      <c r="AC77" s="72"/>
      <c r="AD77" s="72"/>
      <c r="AE77" s="72"/>
      <c r="AF77" s="72"/>
      <c r="AG77" s="72"/>
      <c r="AH77" s="72"/>
      <c r="AI77" s="72"/>
      <c r="AJ77" s="72"/>
      <c r="AK77" s="72"/>
      <c r="AL77" s="72"/>
      <c r="AM77" s="72"/>
      <c r="AN77" s="72"/>
      <c r="AO77" s="72"/>
      <c r="AP77" s="72"/>
      <c r="AQ77" s="72"/>
      <c r="AR77" s="72"/>
      <c r="AS77" s="72"/>
      <c r="AT77" s="72"/>
      <c r="AU77" s="72"/>
      <c r="AV77" s="72"/>
      <c r="AW77" s="72"/>
      <c r="AX77" s="72"/>
      <c r="AY77" s="72"/>
      <c r="AZ77" s="72"/>
      <c r="BA77" s="72"/>
      <c r="BB77" s="72"/>
      <c r="BC77" s="72"/>
      <c r="BD77" s="72"/>
      <c r="BE77" s="72"/>
      <c r="BF77" s="72"/>
      <c r="BG77" s="72"/>
      <c r="BH77" s="72"/>
      <c r="BI77" s="72"/>
      <c r="BJ77" s="72"/>
      <c r="BK77" s="72"/>
      <c r="BL77" s="72"/>
      <c r="BM77" s="72"/>
      <c r="BN77" s="72"/>
      <c r="BO77" s="72"/>
      <c r="BP77" s="72"/>
      <c r="BQ77" s="72"/>
      <c r="BR77" s="72"/>
      <c r="BS77" s="72"/>
      <c r="BT77" s="72"/>
      <c r="BU77" s="72"/>
      <c r="BV77" s="72"/>
      <c r="BW77" s="72"/>
      <c r="BX77" s="72"/>
      <c r="BY77" s="72"/>
      <c r="BZ77" s="72"/>
      <c r="CA77" s="72"/>
      <c r="CB77" s="72"/>
      <c r="CC77" s="72"/>
      <c r="CD77" s="72"/>
      <c r="CE77" s="72"/>
      <c r="CF77" s="72"/>
      <c r="CG77" s="72"/>
      <c r="CH77" s="72"/>
      <c r="CI77" s="72"/>
      <c r="CJ77" s="72"/>
      <c r="CK77" s="72"/>
      <c r="CL77" s="72"/>
      <c r="CM77" s="72"/>
      <c r="CN77" s="72"/>
      <c r="CO77" s="72"/>
      <c r="CP77" s="72"/>
      <c r="CQ77" s="72"/>
      <c r="CR77" s="72"/>
      <c r="CS77" s="72"/>
      <c r="CT77" s="72"/>
      <c r="CU77" s="72"/>
      <c r="CV77" s="72"/>
      <c r="CW77" s="72"/>
      <c r="CX77" s="72"/>
      <c r="CY77" s="72"/>
      <c r="CZ77" s="72"/>
      <c r="DA77" s="72"/>
      <c r="DB77" s="72"/>
      <c r="DC77" s="72"/>
      <c r="DD77" s="72"/>
      <c r="DE77" s="72"/>
    </row>
    <row r="78" spans="1:109" s="377" customFormat="1" ht="21.6" customHeight="1">
      <c r="A78" s="352">
        <v>5</v>
      </c>
      <c r="B78" s="369" t="s">
        <v>119</v>
      </c>
      <c r="C78" s="369"/>
      <c r="D78" s="557" t="s">
        <v>13</v>
      </c>
      <c r="E78" s="558"/>
      <c r="F78" s="370" t="s">
        <v>14</v>
      </c>
      <c r="G78" s="370" t="s">
        <v>15</v>
      </c>
      <c r="H78" s="161"/>
      <c r="I78" s="371" t="s">
        <v>119</v>
      </c>
      <c r="J78" s="372"/>
      <c r="K78" s="373"/>
      <c r="L78" s="374"/>
      <c r="M78" s="374"/>
      <c r="N78" s="374"/>
      <c r="O78" s="374"/>
      <c r="P78" s="374"/>
      <c r="Q78" s="374"/>
      <c r="R78" s="374"/>
      <c r="S78" s="374"/>
      <c r="T78" s="374"/>
      <c r="U78" s="374"/>
      <c r="V78" s="374"/>
      <c r="W78" s="375"/>
      <c r="X78" s="376"/>
      <c r="Y78" s="376"/>
      <c r="Z78" s="376"/>
      <c r="AA78" s="376"/>
      <c r="AB78" s="376"/>
      <c r="AC78" s="376"/>
      <c r="AD78" s="376"/>
      <c r="AE78" s="376"/>
      <c r="AF78" s="376"/>
      <c r="AG78" s="376"/>
      <c r="AH78" s="376"/>
      <c r="AI78" s="376"/>
      <c r="AJ78" s="376"/>
      <c r="AK78" s="376"/>
      <c r="AL78" s="376"/>
      <c r="AM78" s="376"/>
      <c r="AN78" s="376"/>
      <c r="AO78" s="376"/>
      <c r="AP78" s="376"/>
      <c r="AQ78" s="376"/>
      <c r="AR78" s="376"/>
      <c r="AS78" s="376"/>
      <c r="AT78" s="376"/>
      <c r="AU78" s="376"/>
      <c r="AV78" s="376"/>
      <c r="AW78" s="376"/>
      <c r="AX78" s="376"/>
      <c r="AY78" s="376"/>
      <c r="AZ78" s="376"/>
      <c r="BA78" s="376"/>
      <c r="BB78" s="376"/>
      <c r="BC78" s="376"/>
      <c r="BD78" s="376"/>
      <c r="BE78" s="376"/>
      <c r="BF78" s="376"/>
      <c r="BG78" s="376"/>
      <c r="BH78" s="376"/>
      <c r="BI78" s="376"/>
      <c r="BJ78" s="376"/>
      <c r="BK78" s="376"/>
      <c r="BL78" s="376"/>
      <c r="BM78" s="376"/>
      <c r="BN78" s="376"/>
      <c r="BO78" s="376"/>
      <c r="BP78" s="376"/>
      <c r="BQ78" s="376"/>
      <c r="BR78" s="376"/>
      <c r="BS78" s="376"/>
      <c r="BT78" s="376"/>
      <c r="BU78" s="376"/>
      <c r="BV78" s="376"/>
      <c r="BW78" s="376"/>
      <c r="BX78" s="376"/>
      <c r="BY78" s="376"/>
      <c r="BZ78" s="376"/>
      <c r="CA78" s="376"/>
      <c r="CB78" s="376"/>
      <c r="CC78" s="376"/>
      <c r="CD78" s="376"/>
      <c r="CE78" s="376"/>
      <c r="CF78" s="376"/>
      <c r="CG78" s="376"/>
      <c r="CH78" s="376"/>
      <c r="CI78" s="376"/>
      <c r="CJ78" s="376"/>
      <c r="CK78" s="376"/>
      <c r="CL78" s="376"/>
      <c r="CM78" s="376"/>
      <c r="CN78" s="376"/>
      <c r="CO78" s="376"/>
      <c r="CP78" s="376"/>
      <c r="CQ78" s="376"/>
      <c r="CR78" s="376"/>
      <c r="CS78" s="376"/>
      <c r="CT78" s="376"/>
      <c r="CU78" s="376"/>
      <c r="CV78" s="376"/>
      <c r="CW78" s="376"/>
      <c r="CX78" s="376"/>
      <c r="CY78" s="376"/>
      <c r="CZ78" s="376"/>
      <c r="DA78" s="376"/>
      <c r="DB78" s="376"/>
      <c r="DC78" s="376"/>
      <c r="DD78" s="376"/>
      <c r="DE78" s="376"/>
    </row>
    <row r="79" spans="1:109" s="17" customFormat="1" ht="13.15">
      <c r="A79" s="18"/>
      <c r="D79" s="417"/>
      <c r="E79" s="418"/>
      <c r="F79" s="96"/>
      <c r="G79" s="96"/>
      <c r="H79" s="115"/>
      <c r="I79" s="124"/>
      <c r="J79" s="77"/>
      <c r="K79" s="145"/>
      <c r="L79" s="146"/>
      <c r="M79" s="146"/>
      <c r="N79" s="146"/>
      <c r="O79" s="146"/>
      <c r="P79" s="146"/>
      <c r="Q79" s="146"/>
      <c r="R79" s="146"/>
      <c r="S79" s="146"/>
      <c r="T79" s="146"/>
      <c r="U79" s="146"/>
      <c r="V79" s="146"/>
      <c r="W79" s="147"/>
      <c r="X79" s="72"/>
      <c r="Y79" s="72"/>
      <c r="Z79" s="72"/>
      <c r="AA79" s="72"/>
      <c r="AB79" s="72"/>
      <c r="AC79" s="72"/>
      <c r="AD79" s="72"/>
      <c r="AE79" s="72"/>
      <c r="AF79" s="72"/>
      <c r="AG79" s="72"/>
      <c r="AH79" s="72"/>
      <c r="AI79" s="72"/>
      <c r="AJ79" s="72"/>
      <c r="AK79" s="72"/>
      <c r="AL79" s="72"/>
      <c r="AM79" s="72"/>
      <c r="AN79" s="72"/>
      <c r="AO79" s="72"/>
      <c r="AP79" s="72"/>
      <c r="AQ79" s="72"/>
      <c r="AR79" s="72"/>
      <c r="AS79" s="72"/>
      <c r="AT79" s="72"/>
      <c r="AU79" s="72"/>
      <c r="AV79" s="72"/>
      <c r="AW79" s="72"/>
      <c r="AX79" s="72"/>
      <c r="AY79" s="72"/>
      <c r="AZ79" s="72"/>
      <c r="BA79" s="72"/>
      <c r="BB79" s="72"/>
      <c r="BC79" s="72"/>
      <c r="BD79" s="72"/>
      <c r="BE79" s="72"/>
      <c r="BF79" s="72"/>
      <c r="BG79" s="72"/>
      <c r="BH79" s="72"/>
      <c r="BI79" s="72"/>
      <c r="BJ79" s="72"/>
      <c r="BK79" s="72"/>
      <c r="BL79" s="72"/>
      <c r="BM79" s="72"/>
      <c r="BN79" s="72"/>
      <c r="BO79" s="72"/>
      <c r="BP79" s="72"/>
      <c r="BQ79" s="72"/>
      <c r="BR79" s="72"/>
      <c r="BS79" s="72"/>
      <c r="BT79" s="72"/>
      <c r="BU79" s="72"/>
      <c r="BV79" s="72"/>
      <c r="BW79" s="72"/>
      <c r="BX79" s="72"/>
      <c r="BY79" s="72"/>
      <c r="BZ79" s="72"/>
      <c r="CA79" s="72"/>
      <c r="CB79" s="72"/>
      <c r="CC79" s="72"/>
      <c r="CD79" s="72"/>
      <c r="CE79" s="72"/>
      <c r="CF79" s="72"/>
      <c r="CG79" s="72"/>
      <c r="CH79" s="72"/>
      <c r="CI79" s="72"/>
      <c r="CJ79" s="72"/>
      <c r="CK79" s="72"/>
      <c r="CL79" s="72"/>
      <c r="CM79" s="72"/>
      <c r="CN79" s="72"/>
      <c r="CO79" s="72"/>
      <c r="CP79" s="72"/>
      <c r="CQ79" s="72"/>
      <c r="CR79" s="72"/>
      <c r="CS79" s="72"/>
      <c r="CT79" s="72"/>
      <c r="CU79" s="72"/>
      <c r="CV79" s="72"/>
      <c r="CW79" s="72"/>
      <c r="CX79" s="72"/>
      <c r="CY79" s="72"/>
      <c r="CZ79" s="72"/>
      <c r="DA79" s="72"/>
      <c r="DB79" s="72"/>
      <c r="DC79" s="72"/>
      <c r="DD79" s="72"/>
      <c r="DE79" s="72"/>
    </row>
    <row r="80" spans="1:109" s="17" customFormat="1" ht="13.15">
      <c r="A80" s="18"/>
      <c r="B80" s="533">
        <v>5.0999999999999996</v>
      </c>
      <c r="C80" s="534"/>
      <c r="D80" s="417"/>
      <c r="E80" s="418"/>
      <c r="F80" s="96"/>
      <c r="G80" s="96"/>
      <c r="H80" s="115">
        <f t="shared" ref="H80:H83" si="15">F80*G80</f>
        <v>0</v>
      </c>
      <c r="I80" s="124"/>
      <c r="J80" s="77"/>
      <c r="K80" s="145"/>
      <c r="L80" s="146"/>
      <c r="M80" s="146"/>
      <c r="N80" s="146"/>
      <c r="O80" s="146"/>
      <c r="P80" s="146"/>
      <c r="Q80" s="146"/>
      <c r="R80" s="146"/>
      <c r="S80" s="146"/>
      <c r="T80" s="146"/>
      <c r="U80" s="146"/>
      <c r="V80" s="146"/>
      <c r="W80" s="147">
        <f t="shared" ref="W80:W83" si="16">K80+L80+M80+N80+O80+P80+Q80+R80+S80+T80+U80+V80</f>
        <v>0</v>
      </c>
      <c r="X80" s="353">
        <f>H80-W80</f>
        <v>0</v>
      </c>
      <c r="Y80" s="72"/>
      <c r="Z80" s="72"/>
      <c r="AA80" s="72"/>
      <c r="AB80" s="72"/>
      <c r="AC80" s="72"/>
      <c r="AD80" s="72"/>
      <c r="AE80" s="72"/>
      <c r="AF80" s="72"/>
      <c r="AG80" s="72"/>
      <c r="AH80" s="72"/>
      <c r="AI80" s="72"/>
      <c r="AJ80" s="72"/>
      <c r="AK80" s="72"/>
      <c r="AL80" s="72"/>
      <c r="AM80" s="72"/>
      <c r="AN80" s="72"/>
      <c r="AO80" s="72"/>
      <c r="AP80" s="72"/>
      <c r="AQ80" s="72"/>
      <c r="AR80" s="72"/>
      <c r="AS80" s="72"/>
      <c r="AT80" s="72"/>
      <c r="AU80" s="72"/>
      <c r="AV80" s="72"/>
      <c r="AW80" s="72"/>
      <c r="AX80" s="72"/>
      <c r="AY80" s="72"/>
      <c r="AZ80" s="72"/>
      <c r="BA80" s="72"/>
      <c r="BB80" s="72"/>
      <c r="BC80" s="72"/>
      <c r="BD80" s="72"/>
      <c r="BE80" s="72"/>
      <c r="BF80" s="72"/>
      <c r="BG80" s="72"/>
      <c r="BH80" s="72"/>
      <c r="BI80" s="72"/>
      <c r="BJ80" s="72"/>
      <c r="BK80" s="72"/>
      <c r="BL80" s="72"/>
      <c r="BM80" s="72"/>
      <c r="BN80" s="72"/>
      <c r="BO80" s="72"/>
      <c r="BP80" s="72"/>
      <c r="BQ80" s="72"/>
      <c r="BR80" s="72"/>
      <c r="BS80" s="72"/>
      <c r="BT80" s="72"/>
      <c r="BU80" s="72"/>
      <c r="BV80" s="72"/>
      <c r="BW80" s="72"/>
      <c r="BX80" s="72"/>
      <c r="BY80" s="72"/>
      <c r="BZ80" s="72"/>
      <c r="CA80" s="72"/>
      <c r="CB80" s="72"/>
      <c r="CC80" s="72"/>
      <c r="CD80" s="72"/>
      <c r="CE80" s="72"/>
      <c r="CF80" s="72"/>
      <c r="CG80" s="72"/>
      <c r="CH80" s="72"/>
      <c r="CI80" s="72"/>
      <c r="CJ80" s="72"/>
      <c r="CK80" s="72"/>
      <c r="CL80" s="72"/>
      <c r="CM80" s="72"/>
      <c r="CN80" s="72"/>
      <c r="CO80" s="72"/>
      <c r="CP80" s="72"/>
      <c r="CQ80" s="72"/>
      <c r="CR80" s="72"/>
      <c r="CS80" s="72"/>
      <c r="CT80" s="72"/>
      <c r="CU80" s="72"/>
      <c r="CV80" s="72"/>
      <c r="CW80" s="72"/>
      <c r="CX80" s="72"/>
      <c r="CY80" s="72"/>
      <c r="CZ80" s="72"/>
      <c r="DA80" s="72"/>
      <c r="DB80" s="72"/>
      <c r="DC80" s="72"/>
      <c r="DD80" s="72"/>
      <c r="DE80" s="72"/>
    </row>
    <row r="81" spans="1:109" s="17" customFormat="1" ht="13.15">
      <c r="A81" s="18"/>
      <c r="B81" s="533">
        <v>5.2</v>
      </c>
      <c r="C81" s="534"/>
      <c r="D81" s="417"/>
      <c r="E81" s="418"/>
      <c r="F81" s="96"/>
      <c r="G81" s="96"/>
      <c r="H81" s="115">
        <f t="shared" si="15"/>
        <v>0</v>
      </c>
      <c r="I81" s="124"/>
      <c r="J81" s="77"/>
      <c r="K81" s="145"/>
      <c r="L81" s="146"/>
      <c r="M81" s="146"/>
      <c r="N81" s="146"/>
      <c r="O81" s="146"/>
      <c r="P81" s="146"/>
      <c r="Q81" s="146"/>
      <c r="R81" s="146"/>
      <c r="S81" s="146"/>
      <c r="T81" s="146"/>
      <c r="U81" s="146"/>
      <c r="V81" s="146"/>
      <c r="W81" s="147">
        <f t="shared" si="16"/>
        <v>0</v>
      </c>
      <c r="X81" s="353">
        <f t="shared" ref="X81:X83" si="17">H81-W81</f>
        <v>0</v>
      </c>
      <c r="Y81" s="72"/>
      <c r="Z81" s="72"/>
      <c r="AA81" s="72"/>
      <c r="AB81" s="72"/>
      <c r="AC81" s="72"/>
      <c r="AD81" s="72"/>
      <c r="AE81" s="72"/>
      <c r="AF81" s="72"/>
      <c r="AG81" s="72"/>
      <c r="AH81" s="72"/>
      <c r="AI81" s="72"/>
      <c r="AJ81" s="72"/>
      <c r="AK81" s="72"/>
      <c r="AL81" s="72"/>
      <c r="AM81" s="72"/>
      <c r="AN81" s="72"/>
      <c r="AO81" s="72"/>
      <c r="AP81" s="72"/>
      <c r="AQ81" s="72"/>
      <c r="AR81" s="72"/>
      <c r="AS81" s="72"/>
      <c r="AT81" s="72"/>
      <c r="AU81" s="72"/>
      <c r="AV81" s="72"/>
      <c r="AW81" s="72"/>
      <c r="AX81" s="72"/>
      <c r="AY81" s="72"/>
      <c r="AZ81" s="72"/>
      <c r="BA81" s="72"/>
      <c r="BB81" s="72"/>
      <c r="BC81" s="72"/>
      <c r="BD81" s="72"/>
      <c r="BE81" s="72"/>
      <c r="BF81" s="72"/>
      <c r="BG81" s="72"/>
      <c r="BH81" s="72"/>
      <c r="BI81" s="72"/>
      <c r="BJ81" s="72"/>
      <c r="BK81" s="72"/>
      <c r="BL81" s="72"/>
      <c r="BM81" s="72"/>
      <c r="BN81" s="72"/>
      <c r="BO81" s="72"/>
      <c r="BP81" s="72"/>
      <c r="BQ81" s="72"/>
      <c r="BR81" s="72"/>
      <c r="BS81" s="72"/>
      <c r="BT81" s="72"/>
      <c r="BU81" s="72"/>
      <c r="BV81" s="72"/>
      <c r="BW81" s="72"/>
      <c r="BX81" s="72"/>
      <c r="BY81" s="72"/>
      <c r="BZ81" s="72"/>
      <c r="CA81" s="72"/>
      <c r="CB81" s="72"/>
      <c r="CC81" s="72"/>
      <c r="CD81" s="72"/>
      <c r="CE81" s="72"/>
      <c r="CF81" s="72"/>
      <c r="CG81" s="72"/>
      <c r="CH81" s="72"/>
      <c r="CI81" s="72"/>
      <c r="CJ81" s="72"/>
      <c r="CK81" s="72"/>
      <c r="CL81" s="72"/>
      <c r="CM81" s="72"/>
      <c r="CN81" s="72"/>
      <c r="CO81" s="72"/>
      <c r="CP81" s="72"/>
      <c r="CQ81" s="72"/>
      <c r="CR81" s="72"/>
      <c r="CS81" s="72"/>
      <c r="CT81" s="72"/>
      <c r="CU81" s="72"/>
      <c r="CV81" s="72"/>
      <c r="CW81" s="72"/>
      <c r="CX81" s="72"/>
      <c r="CY81" s="72"/>
      <c r="CZ81" s="72"/>
      <c r="DA81" s="72"/>
      <c r="DB81" s="72"/>
      <c r="DC81" s="72"/>
      <c r="DD81" s="72"/>
      <c r="DE81" s="72"/>
    </row>
    <row r="82" spans="1:109" s="17" customFormat="1" ht="13.15">
      <c r="A82" s="18"/>
      <c r="B82" s="533">
        <v>5.3</v>
      </c>
      <c r="C82" s="534"/>
      <c r="D82" s="417"/>
      <c r="E82" s="418"/>
      <c r="F82" s="96"/>
      <c r="G82" s="96"/>
      <c r="H82" s="115">
        <f t="shared" si="15"/>
        <v>0</v>
      </c>
      <c r="I82" s="124"/>
      <c r="J82" s="72"/>
      <c r="K82" s="134"/>
      <c r="L82" s="121"/>
      <c r="M82" s="121"/>
      <c r="N82" s="121"/>
      <c r="O82" s="121"/>
      <c r="P82" s="121"/>
      <c r="Q82" s="121"/>
      <c r="R82" s="121"/>
      <c r="S82" s="121"/>
      <c r="T82" s="121"/>
      <c r="U82" s="121"/>
      <c r="V82" s="121"/>
      <c r="W82" s="104">
        <f t="shared" si="16"/>
        <v>0</v>
      </c>
      <c r="X82" s="353">
        <f t="shared" si="17"/>
        <v>0</v>
      </c>
      <c r="Y82" s="72"/>
      <c r="Z82" s="72"/>
      <c r="AA82" s="72"/>
      <c r="AB82" s="72"/>
      <c r="AC82" s="72"/>
      <c r="AD82" s="72"/>
      <c r="AE82" s="72"/>
      <c r="AF82" s="72"/>
      <c r="AG82" s="72"/>
      <c r="AH82" s="72"/>
      <c r="AI82" s="72"/>
      <c r="AJ82" s="72"/>
      <c r="AK82" s="72"/>
      <c r="AL82" s="72"/>
      <c r="AM82" s="72"/>
      <c r="AN82" s="72"/>
      <c r="AO82" s="72"/>
      <c r="AP82" s="72"/>
      <c r="AQ82" s="72"/>
      <c r="AR82" s="72"/>
      <c r="AS82" s="72"/>
      <c r="AT82" s="72"/>
      <c r="AU82" s="72"/>
      <c r="AV82" s="72"/>
      <c r="AW82" s="72"/>
      <c r="AX82" s="72"/>
      <c r="AY82" s="72"/>
      <c r="AZ82" s="72"/>
      <c r="BA82" s="72"/>
      <c r="BB82" s="72"/>
      <c r="BC82" s="72"/>
      <c r="BD82" s="72"/>
      <c r="BE82" s="72"/>
      <c r="BF82" s="72"/>
      <c r="BG82" s="72"/>
      <c r="BH82" s="72"/>
      <c r="BI82" s="72"/>
      <c r="BJ82" s="72"/>
      <c r="BK82" s="72"/>
      <c r="BL82" s="72"/>
      <c r="BM82" s="72"/>
      <c r="BN82" s="72"/>
      <c r="BO82" s="72"/>
      <c r="BP82" s="72"/>
      <c r="BQ82" s="72"/>
      <c r="BR82" s="72"/>
      <c r="BS82" s="72"/>
      <c r="BT82" s="72"/>
      <c r="BU82" s="72"/>
      <c r="BV82" s="72"/>
      <c r="BW82" s="72"/>
      <c r="BX82" s="72"/>
      <c r="BY82" s="72"/>
      <c r="BZ82" s="72"/>
      <c r="CA82" s="72"/>
      <c r="CB82" s="72"/>
      <c r="CC82" s="72"/>
      <c r="CD82" s="72"/>
      <c r="CE82" s="72"/>
      <c r="CF82" s="72"/>
      <c r="CG82" s="72"/>
      <c r="CH82" s="72"/>
      <c r="CI82" s="72"/>
      <c r="CJ82" s="72"/>
      <c r="CK82" s="72"/>
      <c r="CL82" s="72"/>
      <c r="CM82" s="72"/>
      <c r="CN82" s="72"/>
      <c r="CO82" s="72"/>
      <c r="CP82" s="72"/>
      <c r="CQ82" s="72"/>
      <c r="CR82" s="72"/>
      <c r="CS82" s="72"/>
      <c r="CT82" s="72"/>
      <c r="CU82" s="72"/>
      <c r="CV82" s="72"/>
      <c r="CW82" s="72"/>
      <c r="CX82" s="72"/>
      <c r="CY82" s="72"/>
      <c r="CZ82" s="72"/>
      <c r="DA82" s="72"/>
      <c r="DB82" s="72"/>
      <c r="DC82" s="72"/>
      <c r="DD82" s="72"/>
      <c r="DE82" s="72"/>
    </row>
    <row r="83" spans="1:109" s="17" customFormat="1" ht="13.15">
      <c r="A83" s="18"/>
      <c r="B83" s="533">
        <v>5.4</v>
      </c>
      <c r="C83" s="534"/>
      <c r="D83" s="417"/>
      <c r="E83" s="418"/>
      <c r="F83" s="96"/>
      <c r="G83" s="96"/>
      <c r="H83" s="115">
        <f t="shared" si="15"/>
        <v>0</v>
      </c>
      <c r="I83" s="124"/>
      <c r="J83" s="77"/>
      <c r="K83" s="145"/>
      <c r="L83" s="146"/>
      <c r="M83" s="146"/>
      <c r="N83" s="146"/>
      <c r="O83" s="146"/>
      <c r="P83" s="146"/>
      <c r="Q83" s="146"/>
      <c r="R83" s="146"/>
      <c r="S83" s="146"/>
      <c r="T83" s="146"/>
      <c r="U83" s="146"/>
      <c r="V83" s="146"/>
      <c r="W83" s="147">
        <f t="shared" si="16"/>
        <v>0</v>
      </c>
      <c r="X83" s="353">
        <f t="shared" si="17"/>
        <v>0</v>
      </c>
      <c r="Y83" s="72"/>
      <c r="Z83" s="72"/>
      <c r="AA83" s="72"/>
      <c r="AB83" s="72"/>
      <c r="AC83" s="72"/>
      <c r="AD83" s="72"/>
      <c r="AE83" s="72"/>
      <c r="AF83" s="72"/>
      <c r="AG83" s="72"/>
      <c r="AH83" s="72"/>
      <c r="AI83" s="72"/>
      <c r="AJ83" s="72"/>
      <c r="AK83" s="72"/>
      <c r="AL83" s="72"/>
      <c r="AM83" s="72"/>
      <c r="AN83" s="72"/>
      <c r="AO83" s="72"/>
      <c r="AP83" s="72"/>
      <c r="AQ83" s="72"/>
      <c r="AR83" s="72"/>
      <c r="AS83" s="72"/>
      <c r="AT83" s="72"/>
      <c r="AU83" s="72"/>
      <c r="AV83" s="72"/>
      <c r="AW83" s="72"/>
      <c r="AX83" s="72"/>
      <c r="AY83" s="72"/>
      <c r="AZ83" s="72"/>
      <c r="BA83" s="72"/>
      <c r="BB83" s="72"/>
      <c r="BC83" s="72"/>
      <c r="BD83" s="72"/>
      <c r="BE83" s="72"/>
      <c r="BF83" s="72"/>
      <c r="BG83" s="72"/>
      <c r="BH83" s="72"/>
      <c r="BI83" s="72"/>
      <c r="BJ83" s="72"/>
      <c r="BK83" s="72"/>
      <c r="BL83" s="72"/>
      <c r="BM83" s="72"/>
      <c r="BN83" s="72"/>
      <c r="BO83" s="72"/>
      <c r="BP83" s="72"/>
      <c r="BQ83" s="72"/>
      <c r="BR83" s="72"/>
      <c r="BS83" s="72"/>
      <c r="BT83" s="72"/>
      <c r="BU83" s="72"/>
      <c r="BV83" s="72"/>
      <c r="BW83" s="72"/>
      <c r="BX83" s="72"/>
      <c r="BY83" s="72"/>
      <c r="BZ83" s="72"/>
      <c r="CA83" s="72"/>
      <c r="CB83" s="72"/>
      <c r="CC83" s="72"/>
      <c r="CD83" s="72"/>
      <c r="CE83" s="72"/>
      <c r="CF83" s="72"/>
      <c r="CG83" s="72"/>
      <c r="CH83" s="72"/>
      <c r="CI83" s="72"/>
      <c r="CJ83" s="72"/>
      <c r="CK83" s="72"/>
      <c r="CL83" s="72"/>
      <c r="CM83" s="72"/>
      <c r="CN83" s="72"/>
      <c r="CO83" s="72"/>
      <c r="CP83" s="72"/>
      <c r="CQ83" s="72"/>
      <c r="CR83" s="72"/>
      <c r="CS83" s="72"/>
      <c r="CT83" s="72"/>
      <c r="CU83" s="72"/>
      <c r="CV83" s="72"/>
      <c r="CW83" s="72"/>
      <c r="CX83" s="72"/>
      <c r="CY83" s="72"/>
      <c r="CZ83" s="72"/>
      <c r="DA83" s="72"/>
      <c r="DB83" s="72"/>
      <c r="DC83" s="72"/>
      <c r="DD83" s="72"/>
      <c r="DE83" s="72"/>
    </row>
    <row r="84" spans="1:109" s="17" customFormat="1" ht="13.15">
      <c r="A84" s="18"/>
      <c r="B84" s="16"/>
      <c r="C84" s="16"/>
      <c r="D84" s="417"/>
      <c r="E84" s="418"/>
      <c r="F84" s="96"/>
      <c r="G84" s="96"/>
      <c r="H84" s="115"/>
      <c r="I84" s="124"/>
      <c r="J84" s="77"/>
      <c r="K84" s="145"/>
      <c r="L84" s="146"/>
      <c r="M84" s="146"/>
      <c r="N84" s="146"/>
      <c r="O84" s="146"/>
      <c r="P84" s="146"/>
      <c r="Q84" s="146"/>
      <c r="R84" s="146"/>
      <c r="S84" s="146"/>
      <c r="T84" s="146"/>
      <c r="U84" s="146"/>
      <c r="V84" s="146"/>
      <c r="W84" s="147"/>
      <c r="X84" s="72"/>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c r="BC84" s="72"/>
      <c r="BD84" s="72"/>
      <c r="BE84" s="72"/>
      <c r="BF84" s="72"/>
      <c r="BG84" s="72"/>
      <c r="BH84" s="72"/>
      <c r="BI84" s="72"/>
      <c r="BJ84" s="72"/>
      <c r="BK84" s="72"/>
      <c r="BL84" s="72"/>
      <c r="BM84" s="72"/>
      <c r="BN84" s="72"/>
      <c r="BO84" s="72"/>
      <c r="BP84" s="72"/>
      <c r="BQ84" s="72"/>
      <c r="BR84" s="72"/>
      <c r="BS84" s="72"/>
      <c r="BT84" s="72"/>
      <c r="BU84" s="72"/>
      <c r="BV84" s="72"/>
      <c r="BW84" s="72"/>
      <c r="BX84" s="72"/>
      <c r="BY84" s="72"/>
      <c r="BZ84" s="72"/>
      <c r="CA84" s="72"/>
      <c r="CB84" s="72"/>
      <c r="CC84" s="72"/>
      <c r="CD84" s="72"/>
      <c r="CE84" s="72"/>
      <c r="CF84" s="72"/>
      <c r="CG84" s="72"/>
      <c r="CH84" s="72"/>
      <c r="CI84" s="72"/>
      <c r="CJ84" s="72"/>
      <c r="CK84" s="72"/>
      <c r="CL84" s="72"/>
      <c r="CM84" s="72"/>
      <c r="CN84" s="72"/>
      <c r="CO84" s="72"/>
      <c r="CP84" s="72"/>
      <c r="CQ84" s="72"/>
      <c r="CR84" s="72"/>
      <c r="CS84" s="72"/>
      <c r="CT84" s="72"/>
      <c r="CU84" s="72"/>
      <c r="CV84" s="72"/>
      <c r="CW84" s="72"/>
      <c r="CX84" s="72"/>
      <c r="CY84" s="72"/>
      <c r="CZ84" s="72"/>
      <c r="DA84" s="72"/>
      <c r="DB84" s="72"/>
      <c r="DC84" s="72"/>
      <c r="DD84" s="72"/>
      <c r="DE84" s="72"/>
    </row>
    <row r="85" spans="1:109" s="17" customFormat="1" ht="13.15">
      <c r="A85" s="21"/>
      <c r="B85" s="19" t="s">
        <v>124</v>
      </c>
      <c r="C85" s="20"/>
      <c r="D85" s="559"/>
      <c r="E85" s="560"/>
      <c r="F85" s="98"/>
      <c r="G85" s="98"/>
      <c r="H85" s="116">
        <f>SUM(H79:H84)</f>
        <v>0</v>
      </c>
      <c r="I85" s="82"/>
      <c r="J85" s="77"/>
      <c r="K85" s="148"/>
      <c r="L85" s="112"/>
      <c r="M85" s="112"/>
      <c r="N85" s="112"/>
      <c r="O85" s="112"/>
      <c r="P85" s="112"/>
      <c r="Q85" s="112"/>
      <c r="R85" s="112"/>
      <c r="S85" s="112"/>
      <c r="T85" s="112"/>
      <c r="U85" s="112"/>
      <c r="V85" s="112"/>
      <c r="W85" s="102">
        <f>SUM(W79:W84)</f>
        <v>0</v>
      </c>
      <c r="X85" s="72"/>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2"/>
      <c r="BR85" s="72"/>
      <c r="BS85" s="72"/>
      <c r="BT85" s="72"/>
      <c r="BU85" s="72"/>
      <c r="BV85" s="72"/>
      <c r="BW85" s="72"/>
      <c r="BX85" s="72"/>
      <c r="BY85" s="72"/>
      <c r="BZ85" s="72"/>
      <c r="CA85" s="72"/>
      <c r="CB85" s="72"/>
      <c r="CC85" s="72"/>
      <c r="CD85" s="72"/>
      <c r="CE85" s="72"/>
      <c r="CF85" s="72"/>
      <c r="CG85" s="72"/>
      <c r="CH85" s="72"/>
      <c r="CI85" s="72"/>
      <c r="CJ85" s="72"/>
      <c r="CK85" s="72"/>
      <c r="CL85" s="72"/>
      <c r="CM85" s="72"/>
      <c r="CN85" s="72"/>
      <c r="CO85" s="72"/>
      <c r="CP85" s="72"/>
      <c r="CQ85" s="72"/>
      <c r="CR85" s="72"/>
      <c r="CS85" s="72"/>
      <c r="CT85" s="72"/>
      <c r="CU85" s="72"/>
      <c r="CV85" s="72"/>
      <c r="CW85" s="72"/>
      <c r="CX85" s="72"/>
      <c r="CY85" s="72"/>
      <c r="CZ85" s="72"/>
      <c r="DA85" s="72"/>
      <c r="DB85" s="72"/>
      <c r="DC85" s="72"/>
      <c r="DD85" s="72"/>
      <c r="DE85" s="72"/>
    </row>
    <row r="86" spans="1:109" s="17" customFormat="1" ht="13.15">
      <c r="A86" s="26"/>
      <c r="B86" s="36"/>
      <c r="D86" s="561"/>
      <c r="E86" s="562"/>
      <c r="F86" s="96"/>
      <c r="G86" s="96"/>
      <c r="H86" s="115"/>
      <c r="I86" s="124"/>
      <c r="J86" s="77"/>
      <c r="K86" s="145"/>
      <c r="L86" s="146"/>
      <c r="M86" s="146"/>
      <c r="N86" s="146"/>
      <c r="O86" s="146"/>
      <c r="P86" s="146"/>
      <c r="Q86" s="146"/>
      <c r="R86" s="146"/>
      <c r="S86" s="146"/>
      <c r="T86" s="146"/>
      <c r="U86" s="146"/>
      <c r="V86" s="146"/>
      <c r="W86" s="147"/>
      <c r="X86" s="72"/>
      <c r="Y86" s="72"/>
      <c r="Z86" s="72"/>
      <c r="AA86" s="72"/>
      <c r="AB86" s="72"/>
      <c r="AC86" s="72"/>
      <c r="AD86" s="72"/>
      <c r="AE86" s="72"/>
      <c r="AF86" s="72"/>
      <c r="AG86" s="72"/>
      <c r="AH86" s="72"/>
      <c r="AI86" s="72"/>
      <c r="AJ86" s="72"/>
      <c r="AK86" s="72"/>
      <c r="AL86" s="72"/>
      <c r="AM86" s="72"/>
      <c r="AN86" s="72"/>
      <c r="AO86" s="72"/>
      <c r="AP86" s="72"/>
      <c r="AQ86" s="72"/>
      <c r="AR86" s="72"/>
      <c r="AS86" s="72"/>
      <c r="AT86" s="72"/>
      <c r="AU86" s="72"/>
      <c r="AV86" s="72"/>
      <c r="AW86" s="72"/>
      <c r="AX86" s="72"/>
      <c r="AY86" s="72"/>
      <c r="AZ86" s="72"/>
      <c r="BA86" s="72"/>
      <c r="BB86" s="72"/>
      <c r="BC86" s="72"/>
      <c r="BD86" s="72"/>
      <c r="BE86" s="72"/>
      <c r="BF86" s="72"/>
      <c r="BG86" s="72"/>
      <c r="BH86" s="72"/>
      <c r="BI86" s="72"/>
      <c r="BJ86" s="72"/>
      <c r="BK86" s="72"/>
      <c r="BL86" s="72"/>
      <c r="BM86" s="72"/>
      <c r="BN86" s="72"/>
      <c r="BO86" s="72"/>
      <c r="BP86" s="72"/>
      <c r="BQ86" s="72"/>
      <c r="BR86" s="72"/>
      <c r="BS86" s="72"/>
      <c r="BT86" s="72"/>
      <c r="BU86" s="72"/>
      <c r="BV86" s="72"/>
      <c r="BW86" s="72"/>
      <c r="BX86" s="72"/>
      <c r="BY86" s="72"/>
      <c r="BZ86" s="72"/>
      <c r="CA86" s="72"/>
      <c r="CB86" s="72"/>
      <c r="CC86" s="72"/>
      <c r="CD86" s="72"/>
      <c r="CE86" s="72"/>
      <c r="CF86" s="72"/>
      <c r="CG86" s="72"/>
      <c r="CH86" s="72"/>
      <c r="CI86" s="72"/>
      <c r="CJ86" s="72"/>
      <c r="CK86" s="72"/>
      <c r="CL86" s="72"/>
      <c r="CM86" s="72"/>
      <c r="CN86" s="72"/>
      <c r="CO86" s="72"/>
      <c r="CP86" s="72"/>
      <c r="CQ86" s="72"/>
      <c r="CR86" s="72"/>
      <c r="CS86" s="72"/>
      <c r="CT86" s="72"/>
      <c r="CU86" s="72"/>
      <c r="CV86" s="72"/>
      <c r="CW86" s="72"/>
      <c r="CX86" s="72"/>
      <c r="CY86" s="72"/>
      <c r="CZ86" s="72"/>
      <c r="DA86" s="72"/>
      <c r="DB86" s="72"/>
      <c r="DC86" s="72"/>
      <c r="DD86" s="72"/>
      <c r="DE86" s="72"/>
    </row>
    <row r="87" spans="1:109" s="377" customFormat="1" ht="22.9" customHeight="1">
      <c r="A87" s="352">
        <v>6</v>
      </c>
      <c r="B87" s="369" t="s">
        <v>125</v>
      </c>
      <c r="C87" s="369"/>
      <c r="D87" s="557" t="s">
        <v>13</v>
      </c>
      <c r="E87" s="558"/>
      <c r="F87" s="370" t="s">
        <v>14</v>
      </c>
      <c r="G87" s="370" t="s">
        <v>15</v>
      </c>
      <c r="H87" s="161"/>
      <c r="I87" s="378" t="s">
        <v>126</v>
      </c>
      <c r="J87" s="372"/>
      <c r="K87" s="373"/>
      <c r="L87" s="374"/>
      <c r="M87" s="374"/>
      <c r="N87" s="374"/>
      <c r="O87" s="374"/>
      <c r="P87" s="374"/>
      <c r="Q87" s="374"/>
      <c r="R87" s="374"/>
      <c r="S87" s="374"/>
      <c r="T87" s="374"/>
      <c r="U87" s="374"/>
      <c r="V87" s="374"/>
      <c r="W87" s="375"/>
      <c r="X87" s="376"/>
      <c r="Y87" s="376"/>
      <c r="Z87" s="376"/>
      <c r="AA87" s="376"/>
      <c r="AB87" s="376"/>
      <c r="AC87" s="376"/>
      <c r="AD87" s="376"/>
      <c r="AE87" s="376"/>
      <c r="AF87" s="376"/>
      <c r="AG87" s="376"/>
      <c r="AH87" s="376"/>
      <c r="AI87" s="376"/>
      <c r="AJ87" s="376"/>
      <c r="AK87" s="376"/>
      <c r="AL87" s="376"/>
      <c r="AM87" s="376"/>
      <c r="AN87" s="376"/>
      <c r="AO87" s="376"/>
      <c r="AP87" s="376"/>
      <c r="AQ87" s="376"/>
      <c r="AR87" s="376"/>
      <c r="AS87" s="376"/>
      <c r="AT87" s="376"/>
      <c r="AU87" s="376"/>
      <c r="AV87" s="376"/>
      <c r="AW87" s="376"/>
      <c r="AX87" s="376"/>
      <c r="AY87" s="376"/>
      <c r="AZ87" s="376"/>
      <c r="BA87" s="376"/>
      <c r="BB87" s="376"/>
      <c r="BC87" s="376"/>
      <c r="BD87" s="376"/>
      <c r="BE87" s="376"/>
      <c r="BF87" s="376"/>
      <c r="BG87" s="376"/>
      <c r="BH87" s="376"/>
      <c r="BI87" s="376"/>
      <c r="BJ87" s="376"/>
      <c r="BK87" s="376"/>
      <c r="BL87" s="376"/>
      <c r="BM87" s="376"/>
      <c r="BN87" s="376"/>
      <c r="BO87" s="376"/>
      <c r="BP87" s="376"/>
      <c r="BQ87" s="376"/>
      <c r="BR87" s="376"/>
      <c r="BS87" s="376"/>
      <c r="BT87" s="376"/>
      <c r="BU87" s="376"/>
      <c r="BV87" s="376"/>
      <c r="BW87" s="376"/>
      <c r="BX87" s="376"/>
      <c r="BY87" s="376"/>
      <c r="BZ87" s="376"/>
      <c r="CA87" s="376"/>
      <c r="CB87" s="376"/>
      <c r="CC87" s="376"/>
      <c r="CD87" s="376"/>
      <c r="CE87" s="376"/>
      <c r="CF87" s="376"/>
      <c r="CG87" s="376"/>
      <c r="CH87" s="376"/>
      <c r="CI87" s="376"/>
      <c r="CJ87" s="376"/>
      <c r="CK87" s="376"/>
      <c r="CL87" s="376"/>
      <c r="CM87" s="376"/>
      <c r="CN87" s="376"/>
      <c r="CO87" s="376"/>
      <c r="CP87" s="376"/>
      <c r="CQ87" s="376"/>
      <c r="CR87" s="376"/>
      <c r="CS87" s="376"/>
      <c r="CT87" s="376"/>
      <c r="CU87" s="376"/>
      <c r="CV87" s="376"/>
      <c r="CW87" s="376"/>
      <c r="CX87" s="376"/>
      <c r="CY87" s="376"/>
      <c r="CZ87" s="376"/>
      <c r="DA87" s="376"/>
      <c r="DB87" s="376"/>
      <c r="DC87" s="376"/>
      <c r="DD87" s="376"/>
      <c r="DE87" s="376"/>
    </row>
    <row r="88" spans="1:109" s="17" customFormat="1" ht="13.15">
      <c r="A88" s="18"/>
      <c r="D88" s="417"/>
      <c r="E88" s="418"/>
      <c r="F88" s="96"/>
      <c r="G88" s="96"/>
      <c r="H88" s="115"/>
      <c r="I88" s="124"/>
      <c r="J88" s="77"/>
      <c r="K88" s="145"/>
      <c r="L88" s="146"/>
      <c r="M88" s="146"/>
      <c r="N88" s="146"/>
      <c r="O88" s="146"/>
      <c r="P88" s="146"/>
      <c r="Q88" s="146"/>
      <c r="R88" s="146"/>
      <c r="S88" s="146"/>
      <c r="T88" s="146"/>
      <c r="U88" s="146"/>
      <c r="V88" s="146"/>
      <c r="W88" s="147"/>
      <c r="X88" s="72"/>
      <c r="Y88" s="72"/>
      <c r="Z88" s="72"/>
      <c r="AA88" s="72"/>
      <c r="AB88" s="72"/>
      <c r="AC88" s="72"/>
      <c r="AD88" s="72"/>
      <c r="AE88" s="72"/>
      <c r="AF88" s="72"/>
      <c r="AG88" s="72"/>
      <c r="AH88" s="72"/>
      <c r="AI88" s="72"/>
      <c r="AJ88" s="72"/>
      <c r="AK88" s="72"/>
      <c r="AL88" s="72"/>
      <c r="AM88" s="72"/>
      <c r="AN88" s="72"/>
      <c r="AO88" s="72"/>
      <c r="AP88" s="72"/>
      <c r="AQ88" s="72"/>
      <c r="AR88" s="72"/>
      <c r="AS88" s="72"/>
      <c r="AT88" s="72"/>
      <c r="AU88" s="72"/>
      <c r="AV88" s="72"/>
      <c r="AW88" s="72"/>
      <c r="AX88" s="72"/>
      <c r="AY88" s="72"/>
      <c r="AZ88" s="72"/>
      <c r="BA88" s="72"/>
      <c r="BB88" s="72"/>
      <c r="BC88" s="72"/>
      <c r="BD88" s="72"/>
      <c r="BE88" s="72"/>
      <c r="BF88" s="72"/>
      <c r="BG88" s="72"/>
      <c r="BH88" s="72"/>
      <c r="BI88" s="72"/>
      <c r="BJ88" s="72"/>
      <c r="BK88" s="72"/>
      <c r="BL88" s="72"/>
      <c r="BM88" s="72"/>
      <c r="BN88" s="72"/>
      <c r="BO88" s="72"/>
      <c r="BP88" s="72"/>
      <c r="BQ88" s="72"/>
      <c r="BR88" s="72"/>
      <c r="BS88" s="72"/>
      <c r="BT88" s="72"/>
      <c r="BU88" s="72"/>
      <c r="BV88" s="72"/>
      <c r="BW88" s="72"/>
      <c r="BX88" s="72"/>
      <c r="BY88" s="72"/>
      <c r="BZ88" s="72"/>
      <c r="CA88" s="72"/>
      <c r="CB88" s="72"/>
      <c r="CC88" s="72"/>
      <c r="CD88" s="72"/>
      <c r="CE88" s="72"/>
      <c r="CF88" s="72"/>
      <c r="CG88" s="72"/>
      <c r="CH88" s="72"/>
      <c r="CI88" s="72"/>
      <c r="CJ88" s="72"/>
      <c r="CK88" s="72"/>
      <c r="CL88" s="72"/>
      <c r="CM88" s="72"/>
      <c r="CN88" s="72"/>
      <c r="CO88" s="72"/>
      <c r="CP88" s="72"/>
      <c r="CQ88" s="72"/>
      <c r="CR88" s="72"/>
      <c r="CS88" s="72"/>
      <c r="CT88" s="72"/>
      <c r="CU88" s="72"/>
      <c r="CV88" s="72"/>
      <c r="CW88" s="72"/>
      <c r="CX88" s="72"/>
      <c r="CY88" s="72"/>
      <c r="CZ88" s="72"/>
      <c r="DA88" s="72"/>
      <c r="DB88" s="72"/>
      <c r="DC88" s="72"/>
      <c r="DD88" s="72"/>
      <c r="DE88" s="72"/>
    </row>
    <row r="89" spans="1:109" s="17" customFormat="1" ht="13.15">
      <c r="A89" s="18"/>
      <c r="B89" s="533">
        <v>6.1</v>
      </c>
      <c r="C89" s="534"/>
      <c r="D89" s="417"/>
      <c r="E89" s="418"/>
      <c r="F89" s="96"/>
      <c r="G89" s="96"/>
      <c r="H89" s="115">
        <f t="shared" ref="H89:H92" si="18">F89*G89</f>
        <v>0</v>
      </c>
      <c r="I89" s="124"/>
      <c r="J89" s="77"/>
      <c r="K89" s="145"/>
      <c r="L89" s="146"/>
      <c r="M89" s="146"/>
      <c r="N89" s="146"/>
      <c r="O89" s="146"/>
      <c r="P89" s="146"/>
      <c r="Q89" s="146"/>
      <c r="R89" s="146"/>
      <c r="S89" s="146"/>
      <c r="T89" s="146"/>
      <c r="U89" s="146"/>
      <c r="V89" s="146"/>
      <c r="W89" s="147">
        <f t="shared" ref="W89:W92" si="19">K89+L89+M89+N89+O89+P89+Q89+R89+S89+T89+U89+V89</f>
        <v>0</v>
      </c>
      <c r="X89" s="353">
        <f>H89-W89</f>
        <v>0</v>
      </c>
      <c r="Y89" s="72"/>
      <c r="Z89" s="72"/>
      <c r="AA89" s="72"/>
      <c r="AB89" s="72"/>
      <c r="AC89" s="72"/>
      <c r="AD89" s="72"/>
      <c r="AE89" s="72"/>
      <c r="AF89" s="72"/>
      <c r="AG89" s="72"/>
      <c r="AH89" s="72"/>
      <c r="AI89" s="72"/>
      <c r="AJ89" s="72"/>
      <c r="AK89" s="72"/>
      <c r="AL89" s="72"/>
      <c r="AM89" s="72"/>
      <c r="AN89" s="72"/>
      <c r="AO89" s="72"/>
      <c r="AP89" s="72"/>
      <c r="AQ89" s="72"/>
      <c r="AR89" s="72"/>
      <c r="AS89" s="72"/>
      <c r="AT89" s="72"/>
      <c r="AU89" s="72"/>
      <c r="AV89" s="72"/>
      <c r="AW89" s="72"/>
      <c r="AX89" s="72"/>
      <c r="AY89" s="72"/>
      <c r="AZ89" s="72"/>
      <c r="BA89" s="72"/>
      <c r="BB89" s="72"/>
      <c r="BC89" s="72"/>
      <c r="BD89" s="72"/>
      <c r="BE89" s="72"/>
      <c r="BF89" s="72"/>
      <c r="BG89" s="72"/>
      <c r="BH89" s="72"/>
      <c r="BI89" s="72"/>
      <c r="BJ89" s="72"/>
      <c r="BK89" s="72"/>
      <c r="BL89" s="72"/>
      <c r="BM89" s="72"/>
      <c r="BN89" s="72"/>
      <c r="BO89" s="72"/>
      <c r="BP89" s="72"/>
      <c r="BQ89" s="72"/>
      <c r="BR89" s="72"/>
      <c r="BS89" s="72"/>
      <c r="BT89" s="72"/>
      <c r="BU89" s="72"/>
      <c r="BV89" s="72"/>
      <c r="BW89" s="72"/>
      <c r="BX89" s="72"/>
      <c r="BY89" s="72"/>
      <c r="BZ89" s="72"/>
      <c r="CA89" s="72"/>
      <c r="CB89" s="72"/>
      <c r="CC89" s="72"/>
      <c r="CD89" s="72"/>
      <c r="CE89" s="72"/>
      <c r="CF89" s="72"/>
      <c r="CG89" s="72"/>
      <c r="CH89" s="72"/>
      <c r="CI89" s="72"/>
      <c r="CJ89" s="72"/>
      <c r="CK89" s="72"/>
      <c r="CL89" s="72"/>
      <c r="CM89" s="72"/>
      <c r="CN89" s="72"/>
      <c r="CO89" s="72"/>
      <c r="CP89" s="72"/>
      <c r="CQ89" s="72"/>
      <c r="CR89" s="72"/>
      <c r="CS89" s="72"/>
      <c r="CT89" s="72"/>
      <c r="CU89" s="72"/>
      <c r="CV89" s="72"/>
      <c r="CW89" s="72"/>
      <c r="CX89" s="72"/>
      <c r="CY89" s="72"/>
      <c r="CZ89" s="72"/>
      <c r="DA89" s="72"/>
      <c r="DB89" s="72"/>
      <c r="DC89" s="72"/>
      <c r="DD89" s="72"/>
      <c r="DE89" s="72"/>
    </row>
    <row r="90" spans="1:109" s="17" customFormat="1" ht="13.15">
      <c r="A90" s="18"/>
      <c r="B90" s="533">
        <v>6.2</v>
      </c>
      <c r="C90" s="534"/>
      <c r="D90" s="417"/>
      <c r="E90" s="418"/>
      <c r="F90" s="96"/>
      <c r="G90" s="96"/>
      <c r="H90" s="115">
        <f t="shared" si="18"/>
        <v>0</v>
      </c>
      <c r="I90" s="124"/>
      <c r="J90" s="77"/>
      <c r="K90" s="145"/>
      <c r="L90" s="146"/>
      <c r="M90" s="146"/>
      <c r="N90" s="146"/>
      <c r="O90" s="146"/>
      <c r="P90" s="146"/>
      <c r="Q90" s="146"/>
      <c r="R90" s="146"/>
      <c r="S90" s="146"/>
      <c r="T90" s="146"/>
      <c r="U90" s="146"/>
      <c r="V90" s="146"/>
      <c r="W90" s="147">
        <f t="shared" si="19"/>
        <v>0</v>
      </c>
      <c r="X90" s="353">
        <f t="shared" ref="X90:X92" si="20">H90-W90</f>
        <v>0</v>
      </c>
      <c r="Y90" s="72"/>
      <c r="Z90" s="72"/>
      <c r="AA90" s="72"/>
      <c r="AB90" s="72"/>
      <c r="AC90" s="72"/>
      <c r="AD90" s="72"/>
      <c r="AE90" s="72"/>
      <c r="AF90" s="72"/>
      <c r="AG90" s="72"/>
      <c r="AH90" s="72"/>
      <c r="AI90" s="72"/>
      <c r="AJ90" s="72"/>
      <c r="AK90" s="72"/>
      <c r="AL90" s="72"/>
      <c r="AM90" s="72"/>
      <c r="AN90" s="72"/>
      <c r="AO90" s="72"/>
      <c r="AP90" s="72"/>
      <c r="AQ90" s="72"/>
      <c r="AR90" s="72"/>
      <c r="AS90" s="72"/>
      <c r="AT90" s="72"/>
      <c r="AU90" s="72"/>
      <c r="AV90" s="72"/>
      <c r="AW90" s="72"/>
      <c r="AX90" s="72"/>
      <c r="AY90" s="72"/>
      <c r="AZ90" s="72"/>
      <c r="BA90" s="72"/>
      <c r="BB90" s="72"/>
      <c r="BC90" s="72"/>
      <c r="BD90" s="72"/>
      <c r="BE90" s="72"/>
      <c r="BF90" s="72"/>
      <c r="BG90" s="72"/>
      <c r="BH90" s="72"/>
      <c r="BI90" s="72"/>
      <c r="BJ90" s="72"/>
      <c r="BK90" s="72"/>
      <c r="BL90" s="72"/>
      <c r="BM90" s="72"/>
      <c r="BN90" s="72"/>
      <c r="BO90" s="72"/>
      <c r="BP90" s="72"/>
      <c r="BQ90" s="72"/>
      <c r="BR90" s="72"/>
      <c r="BS90" s="72"/>
      <c r="BT90" s="72"/>
      <c r="BU90" s="72"/>
      <c r="BV90" s="72"/>
      <c r="BW90" s="72"/>
      <c r="BX90" s="72"/>
      <c r="BY90" s="72"/>
      <c r="BZ90" s="72"/>
      <c r="CA90" s="72"/>
      <c r="CB90" s="72"/>
      <c r="CC90" s="72"/>
      <c r="CD90" s="72"/>
      <c r="CE90" s="72"/>
      <c r="CF90" s="72"/>
      <c r="CG90" s="72"/>
      <c r="CH90" s="72"/>
      <c r="CI90" s="72"/>
      <c r="CJ90" s="72"/>
      <c r="CK90" s="72"/>
      <c r="CL90" s="72"/>
      <c r="CM90" s="72"/>
      <c r="CN90" s="72"/>
      <c r="CO90" s="72"/>
      <c r="CP90" s="72"/>
      <c r="CQ90" s="72"/>
      <c r="CR90" s="72"/>
      <c r="CS90" s="72"/>
      <c r="CT90" s="72"/>
      <c r="CU90" s="72"/>
      <c r="CV90" s="72"/>
      <c r="CW90" s="72"/>
      <c r="CX90" s="72"/>
      <c r="CY90" s="72"/>
      <c r="CZ90" s="72"/>
      <c r="DA90" s="72"/>
      <c r="DB90" s="72"/>
      <c r="DC90" s="72"/>
      <c r="DD90" s="72"/>
      <c r="DE90" s="72"/>
    </row>
    <row r="91" spans="1:109" s="17" customFormat="1" ht="13.15">
      <c r="A91" s="18"/>
      <c r="B91" s="533">
        <v>6.3</v>
      </c>
      <c r="C91" s="534"/>
      <c r="D91" s="417"/>
      <c r="E91" s="418"/>
      <c r="F91" s="96"/>
      <c r="G91" s="96"/>
      <c r="H91" s="115">
        <f t="shared" si="18"/>
        <v>0</v>
      </c>
      <c r="I91" s="123"/>
      <c r="J91" s="72"/>
      <c r="K91" s="134"/>
      <c r="L91" s="121"/>
      <c r="M91" s="121"/>
      <c r="N91" s="121"/>
      <c r="O91" s="121"/>
      <c r="P91" s="121"/>
      <c r="Q91" s="121"/>
      <c r="R91" s="121"/>
      <c r="S91" s="121"/>
      <c r="T91" s="121"/>
      <c r="U91" s="121"/>
      <c r="V91" s="121"/>
      <c r="W91" s="104">
        <f t="shared" si="19"/>
        <v>0</v>
      </c>
      <c r="X91" s="353">
        <f t="shared" si="20"/>
        <v>0</v>
      </c>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2"/>
      <c r="BR91" s="72"/>
      <c r="BS91" s="72"/>
      <c r="BT91" s="72"/>
      <c r="BU91" s="72"/>
      <c r="BV91" s="72"/>
      <c r="BW91" s="72"/>
      <c r="BX91" s="72"/>
      <c r="BY91" s="72"/>
      <c r="BZ91" s="72"/>
      <c r="CA91" s="72"/>
      <c r="CB91" s="72"/>
      <c r="CC91" s="72"/>
      <c r="CD91" s="72"/>
      <c r="CE91" s="72"/>
      <c r="CF91" s="72"/>
      <c r="CG91" s="72"/>
      <c r="CH91" s="72"/>
      <c r="CI91" s="72"/>
      <c r="CJ91" s="72"/>
      <c r="CK91" s="72"/>
      <c r="CL91" s="72"/>
      <c r="CM91" s="72"/>
      <c r="CN91" s="72"/>
      <c r="CO91" s="72"/>
      <c r="CP91" s="72"/>
      <c r="CQ91" s="72"/>
      <c r="CR91" s="72"/>
      <c r="CS91" s="72"/>
      <c r="CT91" s="72"/>
      <c r="CU91" s="72"/>
      <c r="CV91" s="72"/>
      <c r="CW91" s="72"/>
      <c r="CX91" s="72"/>
      <c r="CY91" s="72"/>
      <c r="CZ91" s="72"/>
      <c r="DA91" s="72"/>
      <c r="DB91" s="72"/>
      <c r="DC91" s="72"/>
      <c r="DD91" s="72"/>
      <c r="DE91" s="72"/>
    </row>
    <row r="92" spans="1:109" s="17" customFormat="1" ht="13.15">
      <c r="A92" s="18"/>
      <c r="B92" s="533">
        <v>6.4</v>
      </c>
      <c r="C92" s="534"/>
      <c r="D92" s="417"/>
      <c r="E92" s="418"/>
      <c r="F92" s="96"/>
      <c r="G92" s="96"/>
      <c r="H92" s="115">
        <f t="shared" si="18"/>
        <v>0</v>
      </c>
      <c r="I92" s="124"/>
      <c r="J92" s="77"/>
      <c r="K92" s="145"/>
      <c r="L92" s="146"/>
      <c r="M92" s="146"/>
      <c r="N92" s="146"/>
      <c r="O92" s="146"/>
      <c r="P92" s="146"/>
      <c r="Q92" s="146"/>
      <c r="R92" s="146"/>
      <c r="S92" s="146"/>
      <c r="T92" s="146"/>
      <c r="U92" s="146"/>
      <c r="V92" s="146"/>
      <c r="W92" s="147">
        <f t="shared" si="19"/>
        <v>0</v>
      </c>
      <c r="X92" s="353">
        <f t="shared" si="20"/>
        <v>0</v>
      </c>
      <c r="Y92" s="72"/>
      <c r="Z92" s="72"/>
      <c r="AA92" s="72"/>
      <c r="AB92" s="72"/>
      <c r="AC92" s="72"/>
      <c r="AD92" s="72"/>
      <c r="AE92" s="72"/>
      <c r="AF92" s="72"/>
      <c r="AG92" s="72"/>
      <c r="AH92" s="72"/>
      <c r="AI92" s="72"/>
      <c r="AJ92" s="72"/>
      <c r="AK92" s="72"/>
      <c r="AL92" s="72"/>
      <c r="AM92" s="72"/>
      <c r="AN92" s="72"/>
      <c r="AO92" s="72"/>
      <c r="AP92" s="72"/>
      <c r="AQ92" s="72"/>
      <c r="AR92" s="72"/>
      <c r="AS92" s="72"/>
      <c r="AT92" s="72"/>
      <c r="AU92" s="72"/>
      <c r="AV92" s="72"/>
      <c r="AW92" s="72"/>
      <c r="AX92" s="72"/>
      <c r="AY92" s="72"/>
      <c r="AZ92" s="72"/>
      <c r="BA92" s="72"/>
      <c r="BB92" s="72"/>
      <c r="BC92" s="72"/>
      <c r="BD92" s="72"/>
      <c r="BE92" s="72"/>
      <c r="BF92" s="72"/>
      <c r="BG92" s="72"/>
      <c r="BH92" s="72"/>
      <c r="BI92" s="72"/>
      <c r="BJ92" s="72"/>
      <c r="BK92" s="72"/>
      <c r="BL92" s="72"/>
      <c r="BM92" s="72"/>
      <c r="BN92" s="72"/>
      <c r="BO92" s="72"/>
      <c r="BP92" s="72"/>
      <c r="BQ92" s="72"/>
      <c r="BR92" s="72"/>
      <c r="BS92" s="72"/>
      <c r="BT92" s="72"/>
      <c r="BU92" s="72"/>
      <c r="BV92" s="72"/>
      <c r="BW92" s="72"/>
      <c r="BX92" s="72"/>
      <c r="BY92" s="72"/>
      <c r="BZ92" s="72"/>
      <c r="CA92" s="72"/>
      <c r="CB92" s="72"/>
      <c r="CC92" s="72"/>
      <c r="CD92" s="72"/>
      <c r="CE92" s="72"/>
      <c r="CF92" s="72"/>
      <c r="CG92" s="72"/>
      <c r="CH92" s="72"/>
      <c r="CI92" s="72"/>
      <c r="CJ92" s="72"/>
      <c r="CK92" s="72"/>
      <c r="CL92" s="72"/>
      <c r="CM92" s="72"/>
      <c r="CN92" s="72"/>
      <c r="CO92" s="72"/>
      <c r="CP92" s="72"/>
      <c r="CQ92" s="72"/>
      <c r="CR92" s="72"/>
      <c r="CS92" s="72"/>
      <c r="CT92" s="72"/>
      <c r="CU92" s="72"/>
      <c r="CV92" s="72"/>
      <c r="CW92" s="72"/>
      <c r="CX92" s="72"/>
      <c r="CY92" s="72"/>
      <c r="CZ92" s="72"/>
      <c r="DA92" s="72"/>
      <c r="DB92" s="72"/>
      <c r="DC92" s="72"/>
      <c r="DD92" s="72"/>
      <c r="DE92" s="72"/>
    </row>
    <row r="93" spans="1:109" s="17" customFormat="1" ht="13.15">
      <c r="A93" s="18"/>
      <c r="B93" s="16"/>
      <c r="C93" s="16"/>
      <c r="D93" s="417"/>
      <c r="E93" s="418"/>
      <c r="F93" s="96"/>
      <c r="G93" s="96"/>
      <c r="H93" s="115"/>
      <c r="I93" s="124"/>
      <c r="J93" s="77"/>
      <c r="K93" s="145"/>
      <c r="L93" s="146"/>
      <c r="M93" s="146"/>
      <c r="N93" s="146"/>
      <c r="O93" s="146"/>
      <c r="P93" s="146"/>
      <c r="Q93" s="146"/>
      <c r="R93" s="146"/>
      <c r="S93" s="146"/>
      <c r="T93" s="146"/>
      <c r="U93" s="146"/>
      <c r="V93" s="146"/>
      <c r="W93" s="147"/>
      <c r="X93" s="72"/>
      <c r="Y93" s="72"/>
      <c r="Z93" s="72"/>
      <c r="AA93" s="72"/>
      <c r="AB93" s="72"/>
      <c r="AC93" s="72"/>
      <c r="AD93" s="72"/>
      <c r="AE93" s="72"/>
      <c r="AF93" s="72"/>
      <c r="AG93" s="72"/>
      <c r="AH93" s="72"/>
      <c r="AI93" s="72"/>
      <c r="AJ93" s="72"/>
      <c r="AK93" s="72"/>
      <c r="AL93" s="72"/>
      <c r="AM93" s="72"/>
      <c r="AN93" s="72"/>
      <c r="AO93" s="72"/>
      <c r="AP93" s="72"/>
      <c r="AQ93" s="72"/>
      <c r="AR93" s="72"/>
      <c r="AS93" s="72"/>
      <c r="AT93" s="72"/>
      <c r="AU93" s="72"/>
      <c r="AV93" s="72"/>
      <c r="AW93" s="72"/>
      <c r="AX93" s="72"/>
      <c r="AY93" s="72"/>
      <c r="AZ93" s="72"/>
      <c r="BA93" s="72"/>
      <c r="BB93" s="72"/>
      <c r="BC93" s="72"/>
      <c r="BD93" s="72"/>
      <c r="BE93" s="72"/>
      <c r="BF93" s="72"/>
      <c r="BG93" s="72"/>
      <c r="BH93" s="72"/>
      <c r="BI93" s="72"/>
      <c r="BJ93" s="72"/>
      <c r="BK93" s="72"/>
      <c r="BL93" s="72"/>
      <c r="BM93" s="72"/>
      <c r="BN93" s="72"/>
      <c r="BO93" s="72"/>
      <c r="BP93" s="72"/>
      <c r="BQ93" s="72"/>
      <c r="BR93" s="72"/>
      <c r="BS93" s="72"/>
      <c r="BT93" s="72"/>
      <c r="BU93" s="72"/>
      <c r="BV93" s="72"/>
      <c r="BW93" s="72"/>
      <c r="BX93" s="72"/>
      <c r="BY93" s="72"/>
      <c r="BZ93" s="72"/>
      <c r="CA93" s="72"/>
      <c r="CB93" s="72"/>
      <c r="CC93" s="72"/>
      <c r="CD93" s="72"/>
      <c r="CE93" s="72"/>
      <c r="CF93" s="72"/>
      <c r="CG93" s="72"/>
      <c r="CH93" s="72"/>
      <c r="CI93" s="72"/>
      <c r="CJ93" s="72"/>
      <c r="CK93" s="72"/>
      <c r="CL93" s="72"/>
      <c r="CM93" s="72"/>
      <c r="CN93" s="72"/>
      <c r="CO93" s="72"/>
      <c r="CP93" s="72"/>
      <c r="CQ93" s="72"/>
      <c r="CR93" s="72"/>
      <c r="CS93" s="72"/>
      <c r="CT93" s="72"/>
      <c r="CU93" s="72"/>
      <c r="CV93" s="72"/>
      <c r="CW93" s="72"/>
      <c r="CX93" s="72"/>
      <c r="CY93" s="72"/>
      <c r="CZ93" s="72"/>
      <c r="DA93" s="72"/>
      <c r="DB93" s="72"/>
      <c r="DC93" s="72"/>
      <c r="DD93" s="72"/>
      <c r="DE93" s="72"/>
    </row>
    <row r="94" spans="1:109" s="17" customFormat="1" ht="13.15">
      <c r="A94" s="21"/>
      <c r="B94" s="19" t="s">
        <v>129</v>
      </c>
      <c r="C94" s="20"/>
      <c r="D94" s="559"/>
      <c r="E94" s="560"/>
      <c r="F94" s="98"/>
      <c r="G94" s="98"/>
      <c r="H94" s="116">
        <f>SUM(H88:H93)</f>
        <v>0</v>
      </c>
      <c r="I94" s="82"/>
      <c r="J94" s="77"/>
      <c r="K94" s="148"/>
      <c r="L94" s="112"/>
      <c r="M94" s="112"/>
      <c r="N94" s="112"/>
      <c r="O94" s="112"/>
      <c r="P94" s="112"/>
      <c r="Q94" s="112"/>
      <c r="R94" s="112"/>
      <c r="S94" s="112"/>
      <c r="T94" s="112"/>
      <c r="U94" s="112"/>
      <c r="V94" s="112"/>
      <c r="W94" s="102">
        <f>SUM(W88:W93)</f>
        <v>0</v>
      </c>
      <c r="X94" s="72"/>
      <c r="Y94" s="72"/>
      <c r="Z94" s="72"/>
      <c r="AA94" s="72"/>
      <c r="AB94" s="72"/>
      <c r="AC94" s="72"/>
      <c r="AD94" s="72"/>
      <c r="AE94" s="72"/>
      <c r="AF94" s="72"/>
      <c r="AG94" s="72"/>
      <c r="AH94" s="72"/>
      <c r="AI94" s="72"/>
      <c r="AJ94" s="72"/>
      <c r="AK94" s="72"/>
      <c r="AL94" s="72"/>
      <c r="AM94" s="72"/>
      <c r="AN94" s="72"/>
      <c r="AO94" s="72"/>
      <c r="AP94" s="72"/>
      <c r="AQ94" s="72"/>
      <c r="AR94" s="72"/>
      <c r="AS94" s="72"/>
      <c r="AT94" s="72"/>
      <c r="AU94" s="72"/>
      <c r="AV94" s="72"/>
      <c r="AW94" s="72"/>
      <c r="AX94" s="72"/>
      <c r="AY94" s="72"/>
      <c r="AZ94" s="72"/>
      <c r="BA94" s="72"/>
      <c r="BB94" s="72"/>
      <c r="BC94" s="72"/>
      <c r="BD94" s="72"/>
      <c r="BE94" s="72"/>
      <c r="BF94" s="72"/>
      <c r="BG94" s="72"/>
      <c r="BH94" s="72"/>
      <c r="BI94" s="72"/>
      <c r="BJ94" s="72"/>
      <c r="BK94" s="72"/>
      <c r="BL94" s="72"/>
      <c r="BM94" s="72"/>
      <c r="BN94" s="72"/>
      <c r="BO94" s="72"/>
      <c r="BP94" s="72"/>
      <c r="BQ94" s="72"/>
      <c r="BR94" s="72"/>
      <c r="BS94" s="72"/>
      <c r="BT94" s="72"/>
      <c r="BU94" s="72"/>
      <c r="BV94" s="72"/>
      <c r="BW94" s="72"/>
      <c r="BX94" s="72"/>
      <c r="BY94" s="72"/>
      <c r="BZ94" s="72"/>
      <c r="CA94" s="72"/>
      <c r="CB94" s="72"/>
      <c r="CC94" s="72"/>
      <c r="CD94" s="72"/>
      <c r="CE94" s="72"/>
      <c r="CF94" s="72"/>
      <c r="CG94" s="72"/>
      <c r="CH94" s="72"/>
      <c r="CI94" s="72"/>
      <c r="CJ94" s="72"/>
      <c r="CK94" s="72"/>
      <c r="CL94" s="72"/>
      <c r="CM94" s="72"/>
      <c r="CN94" s="72"/>
      <c r="CO94" s="72"/>
      <c r="CP94" s="72"/>
      <c r="CQ94" s="72"/>
      <c r="CR94" s="72"/>
      <c r="CS94" s="72"/>
      <c r="CT94" s="72"/>
      <c r="CU94" s="72"/>
      <c r="CV94" s="72"/>
      <c r="CW94" s="72"/>
      <c r="CX94" s="72"/>
      <c r="CY94" s="72"/>
      <c r="CZ94" s="72"/>
      <c r="DA94" s="72"/>
      <c r="DB94" s="72"/>
      <c r="DC94" s="72"/>
      <c r="DD94" s="72"/>
      <c r="DE94" s="72"/>
    </row>
    <row r="95" spans="1:109" s="17" customFormat="1" ht="13.15">
      <c r="A95" s="26"/>
      <c r="B95" s="36"/>
      <c r="D95" s="561"/>
      <c r="E95" s="562"/>
      <c r="F95" s="96"/>
      <c r="G95" s="96"/>
      <c r="H95" s="115"/>
      <c r="I95" s="124"/>
      <c r="J95" s="77"/>
      <c r="K95" s="145"/>
      <c r="L95" s="146"/>
      <c r="M95" s="146"/>
      <c r="N95" s="146"/>
      <c r="O95" s="146"/>
      <c r="P95" s="146"/>
      <c r="Q95" s="146"/>
      <c r="R95" s="146"/>
      <c r="S95" s="146"/>
      <c r="T95" s="146"/>
      <c r="U95" s="146"/>
      <c r="V95" s="146"/>
      <c r="W95" s="147"/>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T95" s="72"/>
      <c r="BU95" s="72"/>
      <c r="BV95" s="72"/>
      <c r="BW95" s="72"/>
      <c r="BX95" s="72"/>
      <c r="BY95" s="72"/>
      <c r="BZ95" s="72"/>
      <c r="CA95" s="72"/>
      <c r="CB95" s="72"/>
      <c r="CC95" s="72"/>
      <c r="CD95" s="72"/>
      <c r="CE95" s="72"/>
      <c r="CF95" s="72"/>
      <c r="CG95" s="72"/>
      <c r="CH95" s="72"/>
      <c r="CI95" s="72"/>
      <c r="CJ95" s="72"/>
      <c r="CK95" s="72"/>
      <c r="CL95" s="72"/>
      <c r="CM95" s="72"/>
      <c r="CN95" s="72"/>
      <c r="CO95" s="72"/>
      <c r="CP95" s="72"/>
      <c r="CQ95" s="72"/>
      <c r="CR95" s="72"/>
      <c r="CS95" s="72"/>
      <c r="CT95" s="72"/>
      <c r="CU95" s="72"/>
      <c r="CV95" s="72"/>
      <c r="CW95" s="72"/>
      <c r="CX95" s="72"/>
      <c r="CY95" s="72"/>
      <c r="CZ95" s="72"/>
      <c r="DA95" s="72"/>
      <c r="DB95" s="72"/>
      <c r="DC95" s="72"/>
      <c r="DD95" s="72"/>
      <c r="DE95" s="72"/>
    </row>
    <row r="96" spans="1:109" s="377" customFormat="1" ht="21" customHeight="1">
      <c r="A96" s="352">
        <v>7</v>
      </c>
      <c r="B96" s="369" t="s">
        <v>130</v>
      </c>
      <c r="C96" s="369"/>
      <c r="D96" s="557" t="s">
        <v>13</v>
      </c>
      <c r="E96" s="558"/>
      <c r="F96" s="370" t="s">
        <v>14</v>
      </c>
      <c r="G96" s="370" t="s">
        <v>15</v>
      </c>
      <c r="H96" s="161"/>
      <c r="I96" s="371" t="s">
        <v>130</v>
      </c>
      <c r="J96" s="372"/>
      <c r="K96" s="373"/>
      <c r="L96" s="374"/>
      <c r="M96" s="374"/>
      <c r="N96" s="374"/>
      <c r="O96" s="374"/>
      <c r="P96" s="374"/>
      <c r="Q96" s="374"/>
      <c r="R96" s="374"/>
      <c r="S96" s="374"/>
      <c r="T96" s="374"/>
      <c r="U96" s="374"/>
      <c r="V96" s="374"/>
      <c r="W96" s="375"/>
      <c r="X96" s="376"/>
      <c r="Y96" s="376"/>
      <c r="Z96" s="376"/>
      <c r="AA96" s="376"/>
      <c r="AB96" s="376"/>
      <c r="AC96" s="376"/>
      <c r="AD96" s="376"/>
      <c r="AE96" s="376"/>
      <c r="AF96" s="376"/>
      <c r="AG96" s="376"/>
      <c r="AH96" s="376"/>
      <c r="AI96" s="376"/>
      <c r="AJ96" s="376"/>
      <c r="AK96" s="376"/>
      <c r="AL96" s="376"/>
      <c r="AM96" s="376"/>
      <c r="AN96" s="376"/>
      <c r="AO96" s="376"/>
      <c r="AP96" s="376"/>
      <c r="AQ96" s="376"/>
      <c r="AR96" s="376"/>
      <c r="AS96" s="376"/>
      <c r="AT96" s="376"/>
      <c r="AU96" s="376"/>
      <c r="AV96" s="376"/>
      <c r="AW96" s="376"/>
      <c r="AX96" s="376"/>
      <c r="AY96" s="376"/>
      <c r="AZ96" s="376"/>
      <c r="BA96" s="376"/>
      <c r="BB96" s="376"/>
      <c r="BC96" s="376"/>
      <c r="BD96" s="376"/>
      <c r="BE96" s="376"/>
      <c r="BF96" s="376"/>
      <c r="BG96" s="376"/>
      <c r="BH96" s="376"/>
      <c r="BI96" s="376"/>
      <c r="BJ96" s="376"/>
      <c r="BK96" s="376"/>
      <c r="BL96" s="376"/>
      <c r="BM96" s="376"/>
      <c r="BN96" s="376"/>
      <c r="BO96" s="376"/>
      <c r="BP96" s="376"/>
      <c r="BQ96" s="376"/>
      <c r="BR96" s="376"/>
      <c r="BS96" s="376"/>
      <c r="BT96" s="376"/>
      <c r="BU96" s="376"/>
      <c r="BV96" s="376"/>
      <c r="BW96" s="376"/>
      <c r="BX96" s="376"/>
      <c r="BY96" s="376"/>
      <c r="BZ96" s="376"/>
      <c r="CA96" s="376"/>
      <c r="CB96" s="376"/>
      <c r="CC96" s="376"/>
      <c r="CD96" s="376"/>
      <c r="CE96" s="376"/>
      <c r="CF96" s="376"/>
      <c r="CG96" s="376"/>
      <c r="CH96" s="376"/>
      <c r="CI96" s="376"/>
      <c r="CJ96" s="376"/>
      <c r="CK96" s="376"/>
      <c r="CL96" s="376"/>
      <c r="CM96" s="376"/>
      <c r="CN96" s="376"/>
      <c r="CO96" s="376"/>
      <c r="CP96" s="376"/>
      <c r="CQ96" s="376"/>
      <c r="CR96" s="376"/>
      <c r="CS96" s="376"/>
      <c r="CT96" s="376"/>
      <c r="CU96" s="376"/>
      <c r="CV96" s="376"/>
      <c r="CW96" s="376"/>
      <c r="CX96" s="376"/>
      <c r="CY96" s="376"/>
      <c r="CZ96" s="376"/>
      <c r="DA96" s="376"/>
      <c r="DB96" s="376"/>
      <c r="DC96" s="376"/>
      <c r="DD96" s="376"/>
      <c r="DE96" s="376"/>
    </row>
    <row r="97" spans="1:109" s="17" customFormat="1" ht="13.15">
      <c r="A97" s="18"/>
      <c r="C97" s="16"/>
      <c r="D97" s="417"/>
      <c r="E97" s="418"/>
      <c r="F97" s="96"/>
      <c r="G97" s="96"/>
      <c r="H97" s="115"/>
      <c r="I97" s="124"/>
      <c r="J97" s="77"/>
      <c r="K97" s="145"/>
      <c r="L97" s="146"/>
      <c r="M97" s="146"/>
      <c r="N97" s="146"/>
      <c r="O97" s="146"/>
      <c r="P97" s="146"/>
      <c r="Q97" s="146"/>
      <c r="R97" s="146"/>
      <c r="S97" s="146"/>
      <c r="T97" s="146"/>
      <c r="U97" s="146"/>
      <c r="V97" s="146"/>
      <c r="W97" s="147"/>
      <c r="X97" s="72"/>
      <c r="Y97" s="72"/>
      <c r="Z97" s="72"/>
      <c r="AA97" s="72"/>
      <c r="AB97" s="72"/>
      <c r="AC97" s="72"/>
      <c r="AD97" s="72"/>
      <c r="AE97" s="72"/>
      <c r="AF97" s="72"/>
      <c r="AG97" s="72"/>
      <c r="AH97" s="72"/>
      <c r="AI97" s="72"/>
      <c r="AJ97" s="72"/>
      <c r="AK97" s="72"/>
      <c r="AL97" s="72"/>
      <c r="AM97" s="72"/>
      <c r="AN97" s="72"/>
      <c r="AO97" s="72"/>
      <c r="AP97" s="72"/>
      <c r="AQ97" s="72"/>
      <c r="AR97" s="72"/>
      <c r="AS97" s="72"/>
      <c r="AT97" s="72"/>
      <c r="AU97" s="72"/>
      <c r="AV97" s="72"/>
      <c r="AW97" s="72"/>
      <c r="AX97" s="72"/>
      <c r="AY97" s="72"/>
      <c r="AZ97" s="72"/>
      <c r="BA97" s="72"/>
      <c r="BB97" s="72"/>
      <c r="BC97" s="72"/>
      <c r="BD97" s="72"/>
      <c r="BE97" s="72"/>
      <c r="BF97" s="72"/>
      <c r="BG97" s="72"/>
      <c r="BH97" s="72"/>
      <c r="BI97" s="72"/>
      <c r="BJ97" s="72"/>
      <c r="BK97" s="72"/>
      <c r="BL97" s="72"/>
      <c r="BM97" s="72"/>
      <c r="BN97" s="72"/>
      <c r="BO97" s="72"/>
      <c r="BP97" s="72"/>
      <c r="BQ97" s="72"/>
      <c r="BR97" s="72"/>
      <c r="BS97" s="72"/>
      <c r="BT97" s="72"/>
      <c r="BU97" s="72"/>
      <c r="BV97" s="72"/>
      <c r="BW97" s="72"/>
      <c r="BX97" s="72"/>
      <c r="BY97" s="72"/>
      <c r="BZ97" s="72"/>
      <c r="CA97" s="72"/>
      <c r="CB97" s="72"/>
      <c r="CC97" s="72"/>
      <c r="CD97" s="72"/>
      <c r="CE97" s="72"/>
      <c r="CF97" s="72"/>
      <c r="CG97" s="72"/>
      <c r="CH97" s="72"/>
      <c r="CI97" s="72"/>
      <c r="CJ97" s="72"/>
      <c r="CK97" s="72"/>
      <c r="CL97" s="72"/>
      <c r="CM97" s="72"/>
      <c r="CN97" s="72"/>
      <c r="CO97" s="72"/>
      <c r="CP97" s="72"/>
      <c r="CQ97" s="72"/>
      <c r="CR97" s="72"/>
      <c r="CS97" s="72"/>
      <c r="CT97" s="72"/>
      <c r="CU97" s="72"/>
      <c r="CV97" s="72"/>
      <c r="CW97" s="72"/>
      <c r="CX97" s="72"/>
      <c r="CY97" s="72"/>
      <c r="CZ97" s="72"/>
      <c r="DA97" s="72"/>
      <c r="DB97" s="72"/>
      <c r="DC97" s="72"/>
      <c r="DD97" s="72"/>
      <c r="DE97" s="72"/>
    </row>
    <row r="98" spans="1:109" s="28" customFormat="1" ht="13.15">
      <c r="A98" s="18"/>
      <c r="B98" s="533">
        <v>7.1</v>
      </c>
      <c r="C98" s="534"/>
      <c r="D98" s="417"/>
      <c r="E98" s="418"/>
      <c r="F98" s="96"/>
      <c r="G98" s="96"/>
      <c r="H98" s="115">
        <f t="shared" ref="H98:H106" si="21">F98*G98</f>
        <v>0</v>
      </c>
      <c r="I98" s="124"/>
      <c r="J98" s="77"/>
      <c r="K98" s="145"/>
      <c r="L98" s="146"/>
      <c r="M98" s="146"/>
      <c r="N98" s="146"/>
      <c r="O98" s="146"/>
      <c r="P98" s="146"/>
      <c r="Q98" s="146"/>
      <c r="R98" s="146"/>
      <c r="S98" s="146"/>
      <c r="T98" s="146"/>
      <c r="U98" s="146"/>
      <c r="V98" s="146"/>
      <c r="W98" s="147">
        <f t="shared" ref="W98:W105" si="22">K98+L98+M98+N98+O98+P98+Q98+R98+S98+T98+U98+V98</f>
        <v>0</v>
      </c>
      <c r="X98" s="390">
        <f>H98-W98</f>
        <v>0</v>
      </c>
      <c r="Y98" s="79"/>
      <c r="Z98" s="79"/>
      <c r="AA98" s="79"/>
      <c r="AB98" s="79"/>
      <c r="AC98" s="79"/>
      <c r="AD98" s="79"/>
      <c r="AE98" s="79"/>
      <c r="AF98" s="79"/>
      <c r="AG98" s="79"/>
      <c r="AH98" s="79"/>
      <c r="AI98" s="79"/>
      <c r="AJ98" s="79"/>
      <c r="AK98" s="79"/>
      <c r="AL98" s="79"/>
      <c r="AM98" s="79"/>
      <c r="AN98" s="79"/>
      <c r="AO98" s="79"/>
      <c r="AP98" s="79"/>
      <c r="AQ98" s="79"/>
      <c r="AR98" s="79"/>
      <c r="AS98" s="79"/>
      <c r="AT98" s="79"/>
      <c r="AU98" s="79"/>
      <c r="AV98" s="79"/>
      <c r="AW98" s="79"/>
      <c r="AX98" s="79"/>
      <c r="AY98" s="79"/>
      <c r="AZ98" s="79"/>
      <c r="BA98" s="79"/>
      <c r="BB98" s="79"/>
      <c r="BC98" s="79"/>
      <c r="BD98" s="79"/>
      <c r="BE98" s="79"/>
      <c r="BF98" s="79"/>
      <c r="BG98" s="79"/>
      <c r="BH98" s="79"/>
      <c r="BI98" s="79"/>
      <c r="BJ98" s="79"/>
      <c r="BK98" s="79"/>
      <c r="BL98" s="79"/>
      <c r="BM98" s="79"/>
      <c r="BN98" s="79"/>
      <c r="BO98" s="79"/>
      <c r="BP98" s="79"/>
      <c r="BQ98" s="79"/>
      <c r="BR98" s="79"/>
      <c r="BS98" s="79"/>
      <c r="BT98" s="79"/>
      <c r="BU98" s="79"/>
      <c r="BV98" s="79"/>
      <c r="BW98" s="79"/>
      <c r="BX98" s="79"/>
      <c r="BY98" s="79"/>
      <c r="BZ98" s="79"/>
      <c r="CA98" s="79"/>
      <c r="CB98" s="79"/>
      <c r="CC98" s="79"/>
      <c r="CD98" s="79"/>
      <c r="CE98" s="79"/>
      <c r="CF98" s="79"/>
      <c r="CG98" s="79"/>
      <c r="CH98" s="79"/>
      <c r="CI98" s="79"/>
      <c r="CJ98" s="79"/>
      <c r="CK98" s="79"/>
      <c r="CL98" s="79"/>
      <c r="CM98" s="79"/>
      <c r="CN98" s="79"/>
      <c r="CO98" s="79"/>
      <c r="CP98" s="79"/>
      <c r="CQ98" s="79"/>
      <c r="CR98" s="79"/>
      <c r="CS98" s="79"/>
      <c r="CT98" s="79"/>
      <c r="CU98" s="79"/>
      <c r="CV98" s="79"/>
      <c r="CW98" s="79"/>
      <c r="CX98" s="79"/>
      <c r="CY98" s="79"/>
      <c r="CZ98" s="79"/>
      <c r="DA98" s="79"/>
      <c r="DB98" s="79"/>
      <c r="DC98" s="79"/>
      <c r="DD98" s="79"/>
      <c r="DE98" s="79"/>
    </row>
    <row r="99" spans="1:109" s="17" customFormat="1" ht="13.15">
      <c r="A99" s="18"/>
      <c r="B99" s="533">
        <v>7.2</v>
      </c>
      <c r="C99" s="534"/>
      <c r="D99" s="417"/>
      <c r="E99" s="418"/>
      <c r="F99" s="96"/>
      <c r="G99" s="96"/>
      <c r="H99" s="115">
        <f t="shared" si="21"/>
        <v>0</v>
      </c>
      <c r="I99" s="124"/>
      <c r="J99" s="77"/>
      <c r="K99" s="145"/>
      <c r="L99" s="146"/>
      <c r="M99" s="146"/>
      <c r="N99" s="146"/>
      <c r="O99" s="146"/>
      <c r="P99" s="146"/>
      <c r="Q99" s="146"/>
      <c r="R99" s="146"/>
      <c r="S99" s="146"/>
      <c r="T99" s="146"/>
      <c r="U99" s="146"/>
      <c r="V99" s="146"/>
      <c r="W99" s="147">
        <f t="shared" si="22"/>
        <v>0</v>
      </c>
      <c r="X99" s="390">
        <f t="shared" ref="X99:X105" si="23">H99-W99</f>
        <v>0</v>
      </c>
      <c r="Y99" s="72"/>
      <c r="Z99" s="72"/>
      <c r="AA99" s="72"/>
      <c r="AB99" s="72"/>
      <c r="AC99" s="72"/>
      <c r="AD99" s="72"/>
      <c r="AE99" s="72"/>
      <c r="AF99" s="72"/>
      <c r="AG99" s="72"/>
      <c r="AH99" s="72"/>
      <c r="AI99" s="72"/>
      <c r="AJ99" s="72"/>
      <c r="AK99" s="72"/>
      <c r="AL99" s="72"/>
      <c r="AM99" s="72"/>
      <c r="AN99" s="72"/>
      <c r="AO99" s="72"/>
      <c r="AP99" s="72"/>
      <c r="AQ99" s="72"/>
      <c r="AR99" s="72"/>
      <c r="AS99" s="72"/>
      <c r="AT99" s="72"/>
      <c r="AU99" s="72"/>
      <c r="AV99" s="72"/>
      <c r="AW99" s="72"/>
      <c r="AX99" s="72"/>
      <c r="AY99" s="72"/>
      <c r="AZ99" s="72"/>
      <c r="BA99" s="72"/>
      <c r="BB99" s="72"/>
      <c r="BC99" s="72"/>
      <c r="BD99" s="72"/>
      <c r="BE99" s="72"/>
      <c r="BF99" s="72"/>
      <c r="BG99" s="72"/>
      <c r="BH99" s="72"/>
      <c r="BI99" s="72"/>
      <c r="BJ99" s="72"/>
      <c r="BK99" s="72"/>
      <c r="BL99" s="72"/>
      <c r="BM99" s="72"/>
      <c r="BN99" s="72"/>
      <c r="BO99" s="72"/>
      <c r="BP99" s="72"/>
      <c r="BQ99" s="72"/>
      <c r="BR99" s="72"/>
      <c r="BS99" s="72"/>
      <c r="BT99" s="72"/>
      <c r="BU99" s="72"/>
      <c r="BV99" s="72"/>
      <c r="BW99" s="72"/>
      <c r="BX99" s="72"/>
      <c r="BY99" s="72"/>
      <c r="BZ99" s="72"/>
      <c r="CA99" s="72"/>
      <c r="CB99" s="72"/>
      <c r="CC99" s="72"/>
      <c r="CD99" s="72"/>
      <c r="CE99" s="72"/>
      <c r="CF99" s="72"/>
      <c r="CG99" s="72"/>
      <c r="CH99" s="72"/>
      <c r="CI99" s="72"/>
      <c r="CJ99" s="72"/>
      <c r="CK99" s="72"/>
      <c r="CL99" s="72"/>
      <c r="CM99" s="72"/>
      <c r="CN99" s="72"/>
      <c r="CO99" s="72"/>
      <c r="CP99" s="72"/>
      <c r="CQ99" s="72"/>
      <c r="CR99" s="72"/>
      <c r="CS99" s="72"/>
      <c r="CT99" s="72"/>
      <c r="CU99" s="72"/>
      <c r="CV99" s="72"/>
      <c r="CW99" s="72"/>
      <c r="CX99" s="72"/>
      <c r="CY99" s="72"/>
      <c r="CZ99" s="72"/>
      <c r="DA99" s="72"/>
      <c r="DB99" s="72"/>
      <c r="DC99" s="72"/>
      <c r="DD99" s="72"/>
      <c r="DE99" s="72"/>
    </row>
    <row r="100" spans="1:109" s="17" customFormat="1" ht="15" customHeight="1">
      <c r="A100" s="18"/>
      <c r="B100" s="533">
        <v>7.3</v>
      </c>
      <c r="C100" s="534"/>
      <c r="D100" s="417"/>
      <c r="E100" s="418"/>
      <c r="F100" s="96"/>
      <c r="G100" s="96"/>
      <c r="H100" s="115">
        <f t="shared" si="21"/>
        <v>0</v>
      </c>
      <c r="I100" s="123"/>
      <c r="J100" s="72"/>
      <c r="K100" s="134"/>
      <c r="L100" s="121"/>
      <c r="M100" s="121"/>
      <c r="N100" s="121"/>
      <c r="O100" s="121"/>
      <c r="P100" s="121"/>
      <c r="Q100" s="121"/>
      <c r="R100" s="121"/>
      <c r="S100" s="121"/>
      <c r="T100" s="121"/>
      <c r="U100" s="121"/>
      <c r="V100" s="121"/>
      <c r="W100" s="104">
        <f t="shared" si="22"/>
        <v>0</v>
      </c>
      <c r="X100" s="390">
        <f t="shared" si="23"/>
        <v>0</v>
      </c>
      <c r="Y100" s="72"/>
      <c r="Z100" s="72"/>
      <c r="AA100" s="72"/>
      <c r="AB100" s="72"/>
      <c r="AC100" s="72"/>
      <c r="AD100" s="72"/>
      <c r="AE100" s="72"/>
      <c r="AF100" s="72"/>
      <c r="AG100" s="72"/>
      <c r="AH100" s="72"/>
      <c r="AI100" s="72"/>
      <c r="AJ100" s="72"/>
      <c r="AK100" s="72"/>
      <c r="AL100" s="72"/>
      <c r="AM100" s="72"/>
      <c r="AN100" s="72"/>
      <c r="AO100" s="72"/>
      <c r="AP100" s="72"/>
      <c r="AQ100" s="72"/>
      <c r="AR100" s="72"/>
      <c r="AS100" s="72"/>
      <c r="AT100" s="72"/>
      <c r="AU100" s="72"/>
      <c r="AV100" s="72"/>
      <c r="AW100" s="72"/>
      <c r="AX100" s="72"/>
      <c r="AY100" s="72"/>
      <c r="AZ100" s="72"/>
      <c r="BA100" s="72"/>
      <c r="BB100" s="72"/>
      <c r="BC100" s="72"/>
      <c r="BD100" s="72"/>
      <c r="BE100" s="72"/>
      <c r="BF100" s="72"/>
      <c r="BG100" s="72"/>
      <c r="BH100" s="72"/>
      <c r="BI100" s="72"/>
      <c r="BJ100" s="72"/>
      <c r="BK100" s="72"/>
      <c r="BL100" s="72"/>
      <c r="BM100" s="72"/>
      <c r="BN100" s="72"/>
      <c r="BO100" s="72"/>
      <c r="BP100" s="72"/>
      <c r="BQ100" s="72"/>
      <c r="BR100" s="72"/>
      <c r="BS100" s="72"/>
      <c r="BT100" s="72"/>
      <c r="BU100" s="72"/>
      <c r="BV100" s="72"/>
      <c r="BW100" s="72"/>
      <c r="BX100" s="72"/>
      <c r="BY100" s="72"/>
      <c r="BZ100" s="72"/>
      <c r="CA100" s="72"/>
      <c r="CB100" s="72"/>
      <c r="CC100" s="72"/>
      <c r="CD100" s="72"/>
      <c r="CE100" s="72"/>
      <c r="CF100" s="72"/>
      <c r="CG100" s="72"/>
      <c r="CH100" s="72"/>
      <c r="CI100" s="72"/>
      <c r="CJ100" s="72"/>
      <c r="CK100" s="72"/>
      <c r="CL100" s="72"/>
      <c r="CM100" s="72"/>
      <c r="CN100" s="72"/>
      <c r="CO100" s="72"/>
      <c r="CP100" s="72"/>
      <c r="CQ100" s="72"/>
      <c r="CR100" s="72"/>
      <c r="CS100" s="72"/>
      <c r="CT100" s="72"/>
      <c r="CU100" s="72"/>
      <c r="CV100" s="72"/>
      <c r="CW100" s="72"/>
      <c r="CX100" s="72"/>
      <c r="CY100" s="72"/>
      <c r="CZ100" s="72"/>
      <c r="DA100" s="72"/>
      <c r="DB100" s="72"/>
      <c r="DC100" s="72"/>
      <c r="DD100" s="72"/>
      <c r="DE100" s="72"/>
    </row>
    <row r="101" spans="1:109" s="17" customFormat="1" ht="12.75" customHeight="1">
      <c r="A101" s="18"/>
      <c r="B101" s="533">
        <v>7.4</v>
      </c>
      <c r="C101" s="534"/>
      <c r="D101" s="417"/>
      <c r="E101" s="418"/>
      <c r="F101" s="96"/>
      <c r="G101" s="96"/>
      <c r="H101" s="115">
        <f t="shared" si="21"/>
        <v>0</v>
      </c>
      <c r="I101" s="124"/>
      <c r="J101" s="77"/>
      <c r="K101" s="145"/>
      <c r="L101" s="146"/>
      <c r="M101" s="146"/>
      <c r="N101" s="146"/>
      <c r="O101" s="146"/>
      <c r="P101" s="146"/>
      <c r="Q101" s="146"/>
      <c r="R101" s="146"/>
      <c r="S101" s="146"/>
      <c r="T101" s="146"/>
      <c r="U101" s="146"/>
      <c r="V101" s="146"/>
      <c r="W101" s="147">
        <f t="shared" si="22"/>
        <v>0</v>
      </c>
      <c r="X101" s="390">
        <f t="shared" si="23"/>
        <v>0</v>
      </c>
      <c r="Y101" s="72"/>
      <c r="Z101" s="72"/>
      <c r="AA101" s="72"/>
      <c r="AB101" s="72"/>
      <c r="AC101" s="72"/>
      <c r="AD101" s="72"/>
      <c r="AE101" s="72"/>
      <c r="AF101" s="72"/>
      <c r="AG101" s="72"/>
      <c r="AH101" s="72"/>
      <c r="AI101" s="72"/>
      <c r="AJ101" s="72"/>
      <c r="AK101" s="72"/>
      <c r="AL101" s="72"/>
      <c r="AM101" s="72"/>
      <c r="AN101" s="72"/>
      <c r="AO101" s="72"/>
      <c r="AP101" s="72"/>
      <c r="AQ101" s="72"/>
      <c r="AR101" s="72"/>
      <c r="AS101" s="72"/>
      <c r="AT101" s="72"/>
      <c r="AU101" s="72"/>
      <c r="AV101" s="72"/>
      <c r="AW101" s="72"/>
      <c r="AX101" s="72"/>
      <c r="AY101" s="72"/>
      <c r="AZ101" s="72"/>
      <c r="BA101" s="72"/>
      <c r="BB101" s="72"/>
      <c r="BC101" s="72"/>
      <c r="BD101" s="72"/>
      <c r="BE101" s="72"/>
      <c r="BF101" s="72"/>
      <c r="BG101" s="72"/>
      <c r="BH101" s="72"/>
      <c r="BI101" s="72"/>
      <c r="BJ101" s="72"/>
      <c r="BK101" s="72"/>
      <c r="BL101" s="72"/>
      <c r="BM101" s="72"/>
      <c r="BN101" s="72"/>
      <c r="BO101" s="72"/>
      <c r="BP101" s="72"/>
      <c r="BQ101" s="72"/>
      <c r="BR101" s="72"/>
      <c r="BS101" s="72"/>
      <c r="BT101" s="72"/>
      <c r="BU101" s="72"/>
      <c r="BV101" s="72"/>
      <c r="BW101" s="72"/>
      <c r="BX101" s="72"/>
      <c r="BY101" s="72"/>
      <c r="BZ101" s="72"/>
      <c r="CA101" s="72"/>
      <c r="CB101" s="72"/>
      <c r="CC101" s="72"/>
      <c r="CD101" s="72"/>
      <c r="CE101" s="72"/>
      <c r="CF101" s="72"/>
      <c r="CG101" s="72"/>
      <c r="CH101" s="72"/>
      <c r="CI101" s="72"/>
      <c r="CJ101" s="72"/>
      <c r="CK101" s="72"/>
      <c r="CL101" s="72"/>
      <c r="CM101" s="72"/>
      <c r="CN101" s="72"/>
      <c r="CO101" s="72"/>
      <c r="CP101" s="72"/>
      <c r="CQ101" s="72"/>
      <c r="CR101" s="72"/>
      <c r="CS101" s="72"/>
      <c r="CT101" s="72"/>
      <c r="CU101" s="72"/>
      <c r="CV101" s="72"/>
      <c r="CW101" s="72"/>
      <c r="CX101" s="72"/>
      <c r="CY101" s="72"/>
      <c r="CZ101" s="72"/>
      <c r="DA101" s="72"/>
      <c r="DB101" s="72"/>
      <c r="DC101" s="72"/>
      <c r="DD101" s="72"/>
      <c r="DE101" s="72"/>
    </row>
    <row r="102" spans="1:109" ht="12.75" customHeight="1">
      <c r="A102" s="18"/>
      <c r="B102" s="533">
        <v>7.5</v>
      </c>
      <c r="C102" s="534"/>
      <c r="D102" s="417"/>
      <c r="E102" s="418"/>
      <c r="F102" s="96"/>
      <c r="G102" s="96"/>
      <c r="H102" s="115">
        <f t="shared" si="21"/>
        <v>0</v>
      </c>
      <c r="I102" s="124"/>
      <c r="J102" s="77"/>
      <c r="K102" s="145"/>
      <c r="L102" s="146"/>
      <c r="M102" s="146"/>
      <c r="N102" s="146"/>
      <c r="O102" s="146"/>
      <c r="P102" s="146"/>
      <c r="Q102" s="146"/>
      <c r="R102" s="146"/>
      <c r="S102" s="146"/>
      <c r="T102" s="146"/>
      <c r="U102" s="146"/>
      <c r="V102" s="146"/>
      <c r="W102" s="147">
        <f t="shared" si="22"/>
        <v>0</v>
      </c>
      <c r="X102" s="390">
        <f t="shared" si="23"/>
        <v>0</v>
      </c>
    </row>
    <row r="103" spans="1:109" ht="13.15">
      <c r="A103" s="18"/>
      <c r="B103" s="533">
        <v>7.6</v>
      </c>
      <c r="C103" s="534"/>
      <c r="D103" s="417"/>
      <c r="E103" s="418"/>
      <c r="F103" s="96"/>
      <c r="G103" s="96"/>
      <c r="H103" s="115">
        <f t="shared" si="21"/>
        <v>0</v>
      </c>
      <c r="I103" s="124"/>
      <c r="J103" s="77"/>
      <c r="K103" s="145"/>
      <c r="L103" s="146"/>
      <c r="M103" s="146"/>
      <c r="N103" s="146"/>
      <c r="O103" s="146"/>
      <c r="P103" s="146"/>
      <c r="Q103" s="146"/>
      <c r="R103" s="146"/>
      <c r="S103" s="146"/>
      <c r="T103" s="146"/>
      <c r="U103" s="146"/>
      <c r="V103" s="146"/>
      <c r="W103" s="147">
        <f t="shared" si="22"/>
        <v>0</v>
      </c>
      <c r="X103" s="390">
        <f t="shared" si="23"/>
        <v>0</v>
      </c>
    </row>
    <row r="104" spans="1:109" ht="13.15">
      <c r="A104" s="18"/>
      <c r="B104" s="533">
        <v>7.7</v>
      </c>
      <c r="C104" s="534"/>
      <c r="D104" s="417"/>
      <c r="E104" s="418"/>
      <c r="F104" s="96"/>
      <c r="G104" s="96"/>
      <c r="H104" s="115">
        <f t="shared" si="21"/>
        <v>0</v>
      </c>
      <c r="I104" s="124"/>
      <c r="J104" s="77"/>
      <c r="K104" s="145"/>
      <c r="L104" s="146"/>
      <c r="M104" s="146"/>
      <c r="N104" s="146"/>
      <c r="O104" s="146"/>
      <c r="P104" s="146"/>
      <c r="Q104" s="146"/>
      <c r="R104" s="146"/>
      <c r="S104" s="146"/>
      <c r="T104" s="146"/>
      <c r="U104" s="146"/>
      <c r="V104" s="146"/>
      <c r="W104" s="147">
        <f t="shared" si="22"/>
        <v>0</v>
      </c>
      <c r="X104" s="390">
        <f t="shared" si="23"/>
        <v>0</v>
      </c>
    </row>
    <row r="105" spans="1:109" ht="13.15">
      <c r="A105" s="18"/>
      <c r="B105" s="533">
        <v>7.8</v>
      </c>
      <c r="C105" s="534"/>
      <c r="D105" s="417"/>
      <c r="E105" s="418"/>
      <c r="F105" s="96"/>
      <c r="G105" s="96"/>
      <c r="H105" s="115">
        <f t="shared" si="21"/>
        <v>0</v>
      </c>
      <c r="I105" s="124"/>
      <c r="J105" s="77"/>
      <c r="K105" s="145"/>
      <c r="L105" s="146"/>
      <c r="M105" s="146"/>
      <c r="N105" s="146"/>
      <c r="O105" s="146"/>
      <c r="P105" s="146"/>
      <c r="Q105" s="146"/>
      <c r="R105" s="146"/>
      <c r="S105" s="146"/>
      <c r="T105" s="146"/>
      <c r="U105" s="146"/>
      <c r="V105" s="146"/>
      <c r="W105" s="147">
        <f t="shared" si="22"/>
        <v>0</v>
      </c>
      <c r="X105" s="390">
        <f t="shared" si="23"/>
        <v>0</v>
      </c>
    </row>
    <row r="106" spans="1:109" ht="13.15">
      <c r="A106" s="18"/>
      <c r="B106" s="533">
        <v>7.9</v>
      </c>
      <c r="C106" s="534"/>
      <c r="D106" s="417"/>
      <c r="E106" s="418"/>
      <c r="F106" s="96"/>
      <c r="G106" s="96"/>
      <c r="H106" s="115">
        <f t="shared" si="21"/>
        <v>0</v>
      </c>
      <c r="I106" s="124"/>
      <c r="J106" s="77"/>
      <c r="K106" s="145"/>
      <c r="L106" s="146"/>
      <c r="M106" s="146"/>
      <c r="N106" s="146"/>
      <c r="O106" s="146"/>
      <c r="P106" s="146"/>
      <c r="Q106" s="146"/>
      <c r="R106" s="146"/>
      <c r="S106" s="146"/>
      <c r="T106" s="146"/>
      <c r="U106" s="146"/>
      <c r="V106" s="146"/>
      <c r="W106" s="147">
        <f t="shared" ref="W106" si="24">K106+L106+M106+N106+O106+P106+Q106+R106+S106+T106+U106+V106</f>
        <v>0</v>
      </c>
      <c r="X106" s="390">
        <f t="shared" ref="X106" si="25">H106-W106</f>
        <v>0</v>
      </c>
    </row>
    <row r="107" spans="1:109" ht="13.15">
      <c r="A107" s="37"/>
      <c r="B107" s="38"/>
      <c r="C107" s="38"/>
      <c r="D107" s="417"/>
      <c r="E107" s="418"/>
      <c r="F107" s="103"/>
      <c r="G107" s="103"/>
      <c r="H107" s="115"/>
      <c r="I107" s="125"/>
      <c r="J107" s="77"/>
      <c r="K107" s="145"/>
      <c r="L107" s="146"/>
      <c r="M107" s="146"/>
      <c r="N107" s="146"/>
      <c r="O107" s="146"/>
      <c r="P107" s="146"/>
      <c r="Q107" s="146"/>
      <c r="R107" s="146"/>
      <c r="S107" s="146"/>
      <c r="T107" s="146"/>
      <c r="U107" s="146"/>
      <c r="V107" s="146"/>
      <c r="W107" s="147"/>
    </row>
    <row r="108" spans="1:109" ht="13.15">
      <c r="A108" s="21"/>
      <c r="B108" s="19" t="s">
        <v>136</v>
      </c>
      <c r="C108" s="20"/>
      <c r="D108" s="559"/>
      <c r="E108" s="560"/>
      <c r="F108" s="98"/>
      <c r="G108" s="98"/>
      <c r="H108" s="116">
        <f>SUM(H98:H107)</f>
        <v>0</v>
      </c>
      <c r="I108" s="126"/>
      <c r="J108" s="77"/>
      <c r="K108" s="149"/>
      <c r="L108" s="113"/>
      <c r="M108" s="113"/>
      <c r="N108" s="113"/>
      <c r="O108" s="113"/>
      <c r="P108" s="113"/>
      <c r="Q108" s="113"/>
      <c r="R108" s="113"/>
      <c r="S108" s="113"/>
      <c r="T108" s="113"/>
      <c r="U108" s="113"/>
      <c r="V108" s="113"/>
      <c r="W108" s="150">
        <f>SUM(W97:W107)</f>
        <v>0</v>
      </c>
    </row>
    <row r="109" spans="1:109" ht="13.15">
      <c r="A109" s="18"/>
      <c r="B109" s="16"/>
      <c r="C109" s="16"/>
      <c r="D109" s="559"/>
      <c r="E109" s="560"/>
      <c r="F109" s="96"/>
      <c r="G109" s="96"/>
      <c r="H109" s="127"/>
      <c r="I109" s="127"/>
      <c r="J109" s="77"/>
      <c r="K109" s="145"/>
      <c r="L109" s="146"/>
      <c r="M109" s="146"/>
      <c r="N109" s="146"/>
      <c r="O109" s="146"/>
      <c r="P109" s="146"/>
      <c r="Q109" s="146"/>
      <c r="R109" s="146"/>
      <c r="S109" s="146"/>
      <c r="T109" s="146"/>
      <c r="U109" s="146"/>
      <c r="V109" s="146"/>
      <c r="W109" s="147"/>
    </row>
    <row r="110" spans="1:109" ht="13.15">
      <c r="A110" s="89" t="s">
        <v>173</v>
      </c>
      <c r="B110" s="90"/>
      <c r="C110" s="90"/>
      <c r="D110" s="151"/>
      <c r="E110" s="90"/>
      <c r="F110" s="90"/>
      <c r="G110" s="90"/>
      <c r="H110" s="292">
        <f>H108+H94+H85+H76+H66+H57+H33</f>
        <v>0</v>
      </c>
      <c r="I110" s="152"/>
      <c r="K110" s="151"/>
      <c r="L110" s="90"/>
      <c r="M110" s="90"/>
      <c r="N110" s="90"/>
      <c r="O110" s="90"/>
      <c r="P110" s="90"/>
      <c r="Q110" s="90"/>
      <c r="R110" s="90"/>
      <c r="S110" s="90"/>
      <c r="T110" s="90"/>
      <c r="U110" s="90"/>
      <c r="V110" s="90"/>
      <c r="W110" s="389">
        <f>W108+W94+W85+W76+W66+W57+W33</f>
        <v>0</v>
      </c>
      <c r="AY110" s="30"/>
      <c r="AZ110" s="30"/>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s="30"/>
      <c r="BY110" s="30"/>
      <c r="BZ110" s="30"/>
      <c r="CA110" s="30"/>
      <c r="CB110" s="30"/>
      <c r="CC110" s="30"/>
      <c r="CD110" s="30"/>
      <c r="CE110" s="30"/>
      <c r="CF110" s="30"/>
      <c r="CG110" s="30"/>
      <c r="CH110" s="30"/>
      <c r="CI110" s="30"/>
      <c r="CJ110" s="30"/>
      <c r="CK110" s="30"/>
      <c r="CL110" s="30"/>
      <c r="CM110" s="30"/>
      <c r="CN110" s="30"/>
      <c r="CO110" s="30"/>
      <c r="CP110" s="30"/>
      <c r="CQ110" s="30"/>
      <c r="CR110" s="30"/>
      <c r="CS110" s="30"/>
      <c r="CT110" s="30"/>
      <c r="CU110" s="30"/>
      <c r="CV110" s="30"/>
      <c r="CW110" s="30"/>
      <c r="CX110" s="30"/>
      <c r="CY110" s="30"/>
      <c r="CZ110" s="30"/>
      <c r="DA110" s="30"/>
      <c r="DB110" s="30"/>
      <c r="DC110" s="30"/>
      <c r="DD110" s="30"/>
      <c r="DE110" s="30"/>
    </row>
    <row r="111" spans="1:109" ht="13.15">
      <c r="A111" s="24"/>
      <c r="B111" s="25"/>
      <c r="C111" s="25"/>
      <c r="D111" s="144"/>
      <c r="E111" s="111"/>
      <c r="F111" s="110"/>
      <c r="G111" s="110"/>
      <c r="H111" s="125"/>
      <c r="I111" s="128"/>
      <c r="J111" s="77"/>
      <c r="K111" s="163"/>
      <c r="L111" s="164"/>
      <c r="M111" s="164"/>
      <c r="N111" s="164"/>
      <c r="O111" s="164"/>
      <c r="P111" s="164"/>
      <c r="Q111" s="164"/>
      <c r="R111" s="164"/>
      <c r="S111" s="164"/>
      <c r="T111" s="164"/>
      <c r="U111" s="164"/>
      <c r="V111" s="164"/>
      <c r="W111" s="165"/>
    </row>
    <row r="112" spans="1:109" ht="13.15">
      <c r="A112" s="89" t="s">
        <v>138</v>
      </c>
      <c r="B112" s="90"/>
      <c r="C112" s="90"/>
      <c r="D112" s="151"/>
      <c r="E112" s="90"/>
      <c r="F112" s="90"/>
      <c r="G112" s="90"/>
      <c r="H112" s="292">
        <f>H110</f>
        <v>0</v>
      </c>
      <c r="I112" s="152"/>
      <c r="K112" s="151"/>
      <c r="L112" s="90"/>
      <c r="M112" s="90"/>
      <c r="N112" s="90"/>
      <c r="O112" s="90"/>
      <c r="P112" s="90"/>
      <c r="Q112" s="90"/>
      <c r="R112" s="90"/>
      <c r="S112" s="90"/>
      <c r="T112" s="90"/>
      <c r="U112" s="90"/>
      <c r="V112" s="90"/>
      <c r="W112" s="389">
        <f>W110</f>
        <v>0</v>
      </c>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c r="CZ112" s="30"/>
      <c r="DA112" s="30"/>
      <c r="DB112" s="30"/>
      <c r="DC112" s="30"/>
      <c r="DD112" s="30"/>
      <c r="DE112" s="30"/>
    </row>
    <row r="113" spans="1:23" ht="13.15">
      <c r="A113" s="24"/>
      <c r="B113" s="25"/>
      <c r="C113" s="25"/>
      <c r="D113" s="144"/>
      <c r="E113" s="111"/>
      <c r="F113" s="110"/>
      <c r="G113" s="110"/>
      <c r="H113" s="129"/>
      <c r="I113" s="129"/>
      <c r="J113" s="77"/>
      <c r="K113" s="166"/>
      <c r="L113" s="167"/>
      <c r="M113" s="167"/>
      <c r="N113" s="167"/>
      <c r="O113" s="167"/>
      <c r="P113" s="167"/>
      <c r="Q113" s="167"/>
      <c r="R113" s="167"/>
      <c r="S113" s="167"/>
      <c r="T113" s="167"/>
      <c r="U113" s="167"/>
      <c r="V113" s="167"/>
      <c r="W113" s="168"/>
    </row>
    <row r="114" spans="1:23" s="70" customFormat="1" ht="13.15">
      <c r="A114" s="71"/>
      <c r="D114" s="91"/>
      <c r="E114" s="91"/>
      <c r="F114" s="91"/>
      <c r="G114" s="91"/>
      <c r="H114" s="91"/>
    </row>
    <row r="115" spans="1:23" s="70" customFormat="1" ht="13.15">
      <c r="A115" s="71"/>
      <c r="D115" s="91"/>
      <c r="E115" s="91"/>
      <c r="F115" s="91"/>
      <c r="G115" s="91"/>
      <c r="H115" s="91"/>
    </row>
    <row r="116" spans="1:23" s="70" customFormat="1" ht="13.15">
      <c r="A116" s="71"/>
      <c r="D116" s="91"/>
      <c r="E116" s="91"/>
      <c r="F116" s="91"/>
      <c r="G116" s="91"/>
      <c r="H116" s="91"/>
    </row>
    <row r="117" spans="1:23" s="70" customFormat="1" ht="13.15">
      <c r="A117" s="71"/>
      <c r="D117" s="91"/>
      <c r="E117" s="91"/>
      <c r="F117" s="91"/>
      <c r="G117" s="91"/>
      <c r="H117" s="91"/>
    </row>
    <row r="118" spans="1:23" s="70" customFormat="1" ht="13.15">
      <c r="A118" s="71"/>
      <c r="D118" s="91"/>
      <c r="E118" s="91"/>
      <c r="F118" s="91"/>
      <c r="G118" s="91"/>
      <c r="H118" s="91"/>
    </row>
    <row r="119" spans="1:23" s="70" customFormat="1" ht="13.15">
      <c r="A119" s="71"/>
      <c r="D119" s="91"/>
      <c r="E119" s="91"/>
      <c r="F119" s="91"/>
      <c r="G119" s="91"/>
      <c r="H119" s="91"/>
    </row>
    <row r="120" spans="1:23" s="70" customFormat="1" ht="13.15">
      <c r="A120" s="71"/>
      <c r="D120" s="91"/>
      <c r="E120" s="91"/>
      <c r="F120" s="91"/>
      <c r="G120" s="91"/>
      <c r="H120" s="91"/>
    </row>
    <row r="121" spans="1:23" s="70" customFormat="1" ht="13.15">
      <c r="A121" s="71"/>
      <c r="D121" s="91"/>
      <c r="E121" s="91"/>
      <c r="F121" s="91"/>
      <c r="G121" s="91"/>
      <c r="H121" s="91"/>
    </row>
    <row r="122" spans="1:23" s="70" customFormat="1" ht="13.15">
      <c r="A122" s="71"/>
      <c r="D122" s="91"/>
      <c r="E122" s="91"/>
      <c r="F122" s="91"/>
      <c r="G122" s="91"/>
      <c r="H122" s="91"/>
    </row>
    <row r="123" spans="1:23" s="70" customFormat="1" ht="13.15">
      <c r="A123" s="71"/>
      <c r="D123" s="91"/>
      <c r="E123" s="91"/>
      <c r="F123" s="91"/>
      <c r="G123" s="91"/>
      <c r="H123" s="91"/>
    </row>
    <row r="124" spans="1:23" s="70" customFormat="1" ht="13.15">
      <c r="A124" s="71"/>
      <c r="D124" s="91"/>
      <c r="E124" s="91"/>
      <c r="F124" s="91"/>
      <c r="G124" s="91"/>
      <c r="H124" s="91"/>
    </row>
    <row r="125" spans="1:23" s="70" customFormat="1" ht="13.15">
      <c r="A125" s="71"/>
      <c r="D125" s="91"/>
      <c r="E125" s="91"/>
      <c r="F125" s="91"/>
      <c r="G125" s="91"/>
      <c r="H125" s="91"/>
    </row>
    <row r="126" spans="1:23" s="70" customFormat="1" ht="13.15">
      <c r="A126" s="71"/>
      <c r="D126" s="91"/>
      <c r="E126" s="91"/>
      <c r="F126" s="91"/>
      <c r="G126" s="91"/>
      <c r="H126" s="91"/>
    </row>
    <row r="127" spans="1:23" s="70" customFormat="1" ht="13.15">
      <c r="A127" s="71"/>
      <c r="D127" s="91"/>
      <c r="E127" s="91"/>
      <c r="F127" s="91"/>
      <c r="G127" s="91"/>
      <c r="H127" s="91"/>
    </row>
    <row r="128" spans="1:23" s="70" customFormat="1" ht="13.15">
      <c r="A128" s="71"/>
      <c r="D128" s="91"/>
      <c r="E128" s="91"/>
      <c r="F128" s="91"/>
      <c r="G128" s="91"/>
      <c r="H128" s="91"/>
    </row>
    <row r="129" spans="1:8" s="70" customFormat="1" ht="13.15">
      <c r="A129" s="71"/>
      <c r="D129" s="91"/>
      <c r="E129" s="91"/>
      <c r="F129" s="91"/>
      <c r="G129" s="91"/>
      <c r="H129" s="91"/>
    </row>
    <row r="130" spans="1:8" s="70" customFormat="1" ht="13.15">
      <c r="A130" s="71"/>
      <c r="D130" s="91"/>
      <c r="E130" s="91"/>
      <c r="F130" s="91"/>
      <c r="G130" s="91"/>
      <c r="H130" s="91"/>
    </row>
    <row r="131" spans="1:8" s="70" customFormat="1" ht="13.15">
      <c r="A131" s="71"/>
      <c r="D131" s="91"/>
      <c r="E131" s="91"/>
      <c r="F131" s="91"/>
      <c r="G131" s="91"/>
      <c r="H131" s="91"/>
    </row>
    <row r="132" spans="1:8" s="70" customFormat="1" ht="13.15">
      <c r="A132" s="71"/>
      <c r="D132" s="91"/>
      <c r="E132" s="91"/>
      <c r="F132" s="91"/>
      <c r="G132" s="91"/>
      <c r="H132" s="91"/>
    </row>
    <row r="133" spans="1:8" s="70" customFormat="1" ht="13.15">
      <c r="A133" s="71"/>
      <c r="D133" s="91"/>
      <c r="E133" s="91"/>
      <c r="F133" s="91"/>
      <c r="G133" s="91"/>
      <c r="H133" s="91"/>
    </row>
    <row r="134" spans="1:8" s="70" customFormat="1" ht="13.15">
      <c r="A134" s="71"/>
      <c r="D134" s="91"/>
      <c r="E134" s="91"/>
      <c r="F134" s="91"/>
      <c r="G134" s="91"/>
      <c r="H134" s="91"/>
    </row>
    <row r="135" spans="1:8" s="70" customFormat="1" ht="13.15">
      <c r="A135" s="71"/>
      <c r="D135" s="91"/>
      <c r="E135" s="91"/>
      <c r="F135" s="91"/>
      <c r="G135" s="91"/>
      <c r="H135" s="91"/>
    </row>
    <row r="136" spans="1:8" s="70" customFormat="1" ht="13.15">
      <c r="A136" s="71"/>
      <c r="D136" s="91"/>
      <c r="E136" s="91"/>
      <c r="F136" s="91"/>
      <c r="G136" s="91"/>
      <c r="H136" s="91"/>
    </row>
    <row r="137" spans="1:8" s="70" customFormat="1" ht="13.15">
      <c r="A137" s="71"/>
      <c r="D137" s="91"/>
      <c r="E137" s="91"/>
      <c r="F137" s="91"/>
      <c r="G137" s="91"/>
      <c r="H137" s="91"/>
    </row>
    <row r="138" spans="1:8" s="70" customFormat="1" ht="13.15">
      <c r="A138" s="71"/>
      <c r="D138" s="91"/>
      <c r="E138" s="91"/>
      <c r="F138" s="91"/>
      <c r="G138" s="91"/>
      <c r="H138" s="91"/>
    </row>
    <row r="139" spans="1:8" s="70" customFormat="1" ht="13.15">
      <c r="A139" s="71"/>
      <c r="D139" s="91"/>
      <c r="E139" s="91"/>
      <c r="F139" s="91"/>
      <c r="G139" s="91"/>
      <c r="H139" s="91"/>
    </row>
    <row r="140" spans="1:8" s="70" customFormat="1" ht="13.15">
      <c r="A140" s="71"/>
      <c r="D140" s="91"/>
      <c r="E140" s="91"/>
      <c r="F140" s="91"/>
      <c r="G140" s="91"/>
      <c r="H140" s="91"/>
    </row>
    <row r="141" spans="1:8" s="70" customFormat="1" ht="13.15">
      <c r="A141" s="71"/>
      <c r="D141" s="91"/>
      <c r="E141" s="91"/>
      <c r="F141" s="91"/>
      <c r="G141" s="91"/>
      <c r="H141" s="91"/>
    </row>
    <row r="142" spans="1:8" s="70" customFormat="1" ht="13.15">
      <c r="A142" s="71"/>
      <c r="D142" s="91"/>
      <c r="E142" s="91"/>
      <c r="F142" s="91"/>
      <c r="G142" s="91"/>
      <c r="H142" s="91"/>
    </row>
    <row r="143" spans="1:8" s="70" customFormat="1" ht="13.15">
      <c r="A143" s="71"/>
      <c r="D143" s="91"/>
      <c r="E143" s="91"/>
      <c r="F143" s="91"/>
      <c r="G143" s="91"/>
      <c r="H143" s="91"/>
    </row>
    <row r="144" spans="1:8" s="70" customFormat="1" ht="13.15">
      <c r="A144" s="71"/>
      <c r="D144" s="91"/>
      <c r="E144" s="91"/>
      <c r="F144" s="91"/>
      <c r="G144" s="91"/>
      <c r="H144" s="91"/>
    </row>
    <row r="145" spans="1:8" s="70" customFormat="1" ht="13.15">
      <c r="A145" s="71"/>
      <c r="D145" s="91"/>
      <c r="E145" s="91"/>
      <c r="F145" s="91"/>
      <c r="G145" s="91"/>
      <c r="H145" s="91"/>
    </row>
    <row r="146" spans="1:8" s="70" customFormat="1" ht="13.15">
      <c r="A146" s="71"/>
      <c r="D146" s="91"/>
      <c r="E146" s="91"/>
      <c r="F146" s="91"/>
      <c r="G146" s="91"/>
      <c r="H146" s="91"/>
    </row>
    <row r="147" spans="1:8" s="70" customFormat="1" ht="13.15">
      <c r="A147" s="71"/>
      <c r="D147" s="91"/>
      <c r="E147" s="91"/>
      <c r="F147" s="91"/>
      <c r="G147" s="91"/>
      <c r="H147" s="91"/>
    </row>
    <row r="148" spans="1:8" s="70" customFormat="1" ht="13.15">
      <c r="A148" s="71"/>
      <c r="D148" s="91"/>
      <c r="E148" s="91"/>
      <c r="F148" s="91"/>
      <c r="G148" s="91"/>
      <c r="H148" s="91"/>
    </row>
    <row r="149" spans="1:8" s="70" customFormat="1" ht="13.15">
      <c r="A149" s="71"/>
      <c r="D149" s="91"/>
      <c r="E149" s="91"/>
      <c r="F149" s="91"/>
      <c r="G149" s="91"/>
      <c r="H149" s="91"/>
    </row>
    <row r="150" spans="1:8" s="70" customFormat="1" ht="13.15">
      <c r="A150" s="71"/>
      <c r="D150" s="91"/>
      <c r="E150" s="91"/>
      <c r="F150" s="91"/>
      <c r="G150" s="91"/>
      <c r="H150" s="91"/>
    </row>
    <row r="151" spans="1:8" s="70" customFormat="1" ht="13.15">
      <c r="A151" s="71"/>
      <c r="D151" s="91"/>
      <c r="E151" s="91"/>
      <c r="F151" s="91"/>
      <c r="G151" s="91"/>
      <c r="H151" s="91"/>
    </row>
    <row r="152" spans="1:8" s="70" customFormat="1" ht="13.15">
      <c r="A152" s="71"/>
      <c r="D152" s="91"/>
      <c r="E152" s="91"/>
      <c r="F152" s="91"/>
      <c r="G152" s="91"/>
      <c r="H152" s="91"/>
    </row>
    <row r="153" spans="1:8" s="70" customFormat="1" ht="13.15">
      <c r="D153" s="91"/>
      <c r="E153" s="91"/>
      <c r="F153" s="91"/>
      <c r="G153" s="91"/>
      <c r="H153" s="91"/>
    </row>
    <row r="154" spans="1:8" s="70" customFormat="1" ht="13.15">
      <c r="D154" s="91"/>
      <c r="E154" s="91"/>
      <c r="F154" s="91"/>
      <c r="G154" s="91"/>
      <c r="H154" s="91"/>
    </row>
    <row r="155" spans="1:8" s="70" customFormat="1" ht="13.15">
      <c r="D155" s="91"/>
      <c r="E155" s="91"/>
      <c r="F155" s="91"/>
      <c r="G155" s="91"/>
      <c r="H155" s="91"/>
    </row>
    <row r="156" spans="1:8" s="70" customFormat="1" ht="13.15">
      <c r="D156" s="91"/>
      <c r="E156" s="91"/>
      <c r="F156" s="91"/>
      <c r="G156" s="91"/>
      <c r="H156" s="91"/>
    </row>
    <row r="157" spans="1:8" s="70" customFormat="1" ht="13.15">
      <c r="D157" s="91"/>
      <c r="E157" s="91"/>
      <c r="F157" s="91"/>
      <c r="G157" s="91"/>
      <c r="H157" s="91"/>
    </row>
    <row r="158" spans="1:8" s="70" customFormat="1" ht="13.15">
      <c r="D158" s="91"/>
      <c r="E158" s="91"/>
      <c r="F158" s="91"/>
      <c r="G158" s="91"/>
      <c r="H158" s="91"/>
    </row>
    <row r="159" spans="1:8" s="70" customFormat="1" ht="13.15">
      <c r="D159" s="91"/>
      <c r="E159" s="91"/>
      <c r="F159" s="91"/>
      <c r="G159" s="91"/>
      <c r="H159" s="91"/>
    </row>
    <row r="160" spans="1:8" s="70" customFormat="1" ht="13.15">
      <c r="D160" s="91"/>
      <c r="E160" s="91"/>
      <c r="F160" s="91"/>
      <c r="G160" s="91"/>
      <c r="H160" s="91"/>
    </row>
    <row r="161" spans="4:8" s="70" customFormat="1" ht="13.15">
      <c r="D161" s="91"/>
      <c r="E161" s="91"/>
      <c r="F161" s="91"/>
      <c r="G161" s="91"/>
      <c r="H161" s="91"/>
    </row>
    <row r="162" spans="4:8" s="70" customFormat="1" ht="13.15">
      <c r="D162" s="91"/>
      <c r="E162" s="91"/>
      <c r="F162" s="91"/>
      <c r="G162" s="91"/>
      <c r="H162" s="91"/>
    </row>
    <row r="163" spans="4:8" s="70" customFormat="1" ht="13.15">
      <c r="D163" s="91"/>
      <c r="E163" s="91"/>
      <c r="F163" s="91"/>
      <c r="G163" s="91"/>
      <c r="H163" s="91"/>
    </row>
    <row r="164" spans="4:8" s="70" customFormat="1" ht="13.15">
      <c r="D164" s="91"/>
      <c r="E164" s="91"/>
      <c r="F164" s="91"/>
      <c r="G164" s="91"/>
      <c r="H164" s="91"/>
    </row>
    <row r="165" spans="4:8" s="70" customFormat="1" ht="13.15">
      <c r="D165" s="91"/>
      <c r="E165" s="91"/>
      <c r="F165" s="91"/>
      <c r="G165" s="91"/>
      <c r="H165" s="91"/>
    </row>
    <row r="166" spans="4:8" s="70" customFormat="1" ht="13.15">
      <c r="D166" s="91"/>
      <c r="E166" s="91"/>
      <c r="F166" s="91"/>
      <c r="G166" s="91"/>
      <c r="H166" s="91"/>
    </row>
    <row r="167" spans="4:8" s="70" customFormat="1" ht="13.15">
      <c r="D167" s="91"/>
      <c r="E167" s="91"/>
      <c r="F167" s="91"/>
      <c r="G167" s="91"/>
      <c r="H167" s="91"/>
    </row>
    <row r="168" spans="4:8" s="70" customFormat="1" ht="13.15">
      <c r="D168" s="91"/>
      <c r="E168" s="91"/>
      <c r="F168" s="91"/>
      <c r="G168" s="91"/>
      <c r="H168" s="91"/>
    </row>
    <row r="169" spans="4:8" s="70" customFormat="1" ht="13.15">
      <c r="D169" s="91"/>
      <c r="E169" s="91"/>
      <c r="F169" s="91"/>
      <c r="G169" s="91"/>
      <c r="H169" s="91"/>
    </row>
    <row r="170" spans="4:8" s="70" customFormat="1" ht="13.15">
      <c r="D170" s="91"/>
      <c r="E170" s="91"/>
      <c r="F170" s="91"/>
      <c r="G170" s="91"/>
      <c r="H170" s="91"/>
    </row>
    <row r="171" spans="4:8" s="70" customFormat="1" ht="13.15">
      <c r="D171" s="91"/>
      <c r="E171" s="91"/>
      <c r="F171" s="91"/>
      <c r="G171" s="91"/>
      <c r="H171" s="91"/>
    </row>
    <row r="172" spans="4:8" s="70" customFormat="1" ht="13.15">
      <c r="D172" s="91"/>
      <c r="E172" s="91"/>
      <c r="F172" s="91"/>
      <c r="G172" s="91"/>
      <c r="H172" s="91"/>
    </row>
    <row r="173" spans="4:8" s="70" customFormat="1" ht="13.15">
      <c r="D173" s="91"/>
      <c r="E173" s="91"/>
      <c r="F173" s="91"/>
      <c r="G173" s="91"/>
      <c r="H173" s="91"/>
    </row>
    <row r="174" spans="4:8" s="70" customFormat="1" ht="13.15">
      <c r="D174" s="91"/>
      <c r="E174" s="91"/>
      <c r="F174" s="91"/>
      <c r="G174" s="91"/>
      <c r="H174" s="91"/>
    </row>
    <row r="175" spans="4:8" s="70" customFormat="1" ht="13.15">
      <c r="D175" s="91"/>
      <c r="E175" s="91"/>
      <c r="F175" s="91"/>
      <c r="G175" s="91"/>
      <c r="H175" s="91"/>
    </row>
    <row r="176" spans="4:8" s="70" customFormat="1" ht="13.15">
      <c r="D176" s="91"/>
      <c r="E176" s="91"/>
      <c r="F176" s="91"/>
      <c r="G176" s="91"/>
      <c r="H176" s="91"/>
    </row>
    <row r="177" spans="4:8" s="70" customFormat="1" ht="13.15">
      <c r="D177" s="91"/>
      <c r="E177" s="91"/>
      <c r="F177" s="91"/>
      <c r="G177" s="91"/>
      <c r="H177" s="91"/>
    </row>
    <row r="178" spans="4:8" s="70" customFormat="1" ht="13.15">
      <c r="D178" s="91"/>
      <c r="E178" s="91"/>
      <c r="F178" s="91"/>
      <c r="G178" s="91"/>
      <c r="H178" s="91"/>
    </row>
    <row r="179" spans="4:8" s="70" customFormat="1" ht="13.15">
      <c r="D179" s="91"/>
      <c r="E179" s="91"/>
      <c r="F179" s="91"/>
      <c r="G179" s="91"/>
      <c r="H179" s="91"/>
    </row>
    <row r="180" spans="4:8" s="70" customFormat="1" ht="13.15">
      <c r="D180" s="91"/>
      <c r="E180" s="91"/>
      <c r="F180" s="91"/>
      <c r="G180" s="91"/>
      <c r="H180" s="91"/>
    </row>
    <row r="181" spans="4:8" s="70" customFormat="1" ht="13.15">
      <c r="D181" s="91"/>
      <c r="E181" s="91"/>
      <c r="F181" s="91"/>
      <c r="G181" s="91"/>
      <c r="H181" s="91"/>
    </row>
    <row r="182" spans="4:8" s="70" customFormat="1" ht="13.15">
      <c r="D182" s="91"/>
      <c r="E182" s="91"/>
      <c r="F182" s="91"/>
      <c r="G182" s="91"/>
      <c r="H182" s="91"/>
    </row>
    <row r="183" spans="4:8" s="70" customFormat="1" ht="13.15">
      <c r="D183" s="91"/>
      <c r="E183" s="91"/>
      <c r="F183" s="91"/>
      <c r="G183" s="91"/>
      <c r="H183" s="91"/>
    </row>
    <row r="184" spans="4:8" s="70" customFormat="1" ht="13.15">
      <c r="D184" s="91"/>
      <c r="E184" s="91"/>
      <c r="F184" s="91"/>
      <c r="G184" s="91"/>
      <c r="H184" s="91"/>
    </row>
    <row r="185" spans="4:8" s="70" customFormat="1" ht="13.15">
      <c r="D185" s="91"/>
      <c r="E185" s="91"/>
      <c r="F185" s="91"/>
      <c r="G185" s="91"/>
      <c r="H185" s="91"/>
    </row>
    <row r="186" spans="4:8" s="70" customFormat="1" ht="13.15">
      <c r="D186" s="91"/>
      <c r="E186" s="91"/>
      <c r="F186" s="91"/>
      <c r="G186" s="91"/>
      <c r="H186" s="91"/>
    </row>
    <row r="187" spans="4:8" s="70" customFormat="1" ht="13.15">
      <c r="D187" s="91"/>
      <c r="E187" s="91"/>
      <c r="F187" s="91"/>
      <c r="G187" s="91"/>
      <c r="H187" s="91"/>
    </row>
    <row r="188" spans="4:8" s="70" customFormat="1" ht="13.15">
      <c r="D188" s="91"/>
      <c r="E188" s="91"/>
      <c r="F188" s="91"/>
      <c r="G188" s="91"/>
      <c r="H188" s="91"/>
    </row>
    <row r="189" spans="4:8" s="70" customFormat="1" ht="13.15">
      <c r="D189" s="91"/>
      <c r="E189" s="91"/>
      <c r="F189" s="91"/>
      <c r="G189" s="91"/>
      <c r="H189" s="91"/>
    </row>
    <row r="190" spans="4:8" s="70" customFormat="1" ht="13.15">
      <c r="D190" s="91"/>
      <c r="E190" s="91"/>
      <c r="F190" s="91"/>
      <c r="G190" s="91"/>
      <c r="H190" s="91"/>
    </row>
    <row r="191" spans="4:8" s="70" customFormat="1" ht="13.15">
      <c r="D191" s="91"/>
      <c r="E191" s="91"/>
      <c r="F191" s="91"/>
      <c r="G191" s="91"/>
      <c r="H191" s="91"/>
    </row>
    <row r="192" spans="4:8" s="70" customFormat="1" ht="13.15">
      <c r="D192" s="91"/>
      <c r="E192" s="91"/>
      <c r="F192" s="91"/>
      <c r="G192" s="91"/>
      <c r="H192" s="91"/>
    </row>
    <row r="193" spans="4:8" s="70" customFormat="1" ht="13.15">
      <c r="D193" s="91"/>
      <c r="E193" s="91"/>
      <c r="F193" s="91"/>
      <c r="G193" s="91"/>
      <c r="H193" s="91"/>
    </row>
    <row r="194" spans="4:8" s="70" customFormat="1" ht="13.15">
      <c r="D194" s="91"/>
      <c r="E194" s="91"/>
      <c r="F194" s="91"/>
      <c r="G194" s="91"/>
      <c r="H194" s="91"/>
    </row>
    <row r="195" spans="4:8" s="70" customFormat="1" ht="13.15">
      <c r="D195" s="91"/>
      <c r="E195" s="91"/>
      <c r="F195" s="91"/>
      <c r="G195" s="91"/>
      <c r="H195" s="91"/>
    </row>
    <row r="196" spans="4:8" s="70" customFormat="1" ht="13.15">
      <c r="D196" s="91"/>
      <c r="E196" s="91"/>
      <c r="F196" s="91"/>
      <c r="G196" s="91"/>
      <c r="H196" s="91"/>
    </row>
    <row r="197" spans="4:8" s="70" customFormat="1" ht="13.15">
      <c r="D197" s="91"/>
      <c r="E197" s="91"/>
      <c r="F197" s="91"/>
      <c r="G197" s="91"/>
      <c r="H197" s="91"/>
    </row>
    <row r="198" spans="4:8" s="70" customFormat="1" ht="13.15">
      <c r="D198" s="91"/>
      <c r="E198" s="91"/>
      <c r="F198" s="91"/>
      <c r="G198" s="91"/>
      <c r="H198" s="91"/>
    </row>
    <row r="199" spans="4:8" s="70" customFormat="1" ht="13.15">
      <c r="D199" s="91"/>
      <c r="E199" s="91"/>
      <c r="F199" s="91"/>
      <c r="G199" s="91"/>
      <c r="H199" s="91"/>
    </row>
    <row r="200" spans="4:8" s="70" customFormat="1" ht="13.15">
      <c r="D200" s="91"/>
      <c r="E200" s="91"/>
      <c r="F200" s="91"/>
      <c r="G200" s="91"/>
      <c r="H200" s="91"/>
    </row>
    <row r="201" spans="4:8" s="70" customFormat="1" ht="13.15">
      <c r="D201" s="91"/>
      <c r="E201" s="91"/>
      <c r="F201" s="91"/>
      <c r="G201" s="91"/>
      <c r="H201" s="91"/>
    </row>
    <row r="202" spans="4:8" s="70" customFormat="1" ht="13.15">
      <c r="D202" s="91"/>
      <c r="E202" s="91"/>
      <c r="F202" s="91"/>
      <c r="G202" s="91"/>
      <c r="H202" s="91"/>
    </row>
    <row r="203" spans="4:8" s="70" customFormat="1" ht="13.15">
      <c r="D203" s="91"/>
      <c r="E203" s="91"/>
      <c r="F203" s="91"/>
      <c r="G203" s="91"/>
      <c r="H203" s="91"/>
    </row>
    <row r="204" spans="4:8" s="70" customFormat="1" ht="13.15">
      <c r="D204" s="91"/>
      <c r="E204" s="91"/>
      <c r="F204" s="91"/>
      <c r="G204" s="91"/>
      <c r="H204" s="91"/>
    </row>
    <row r="205" spans="4:8" s="70" customFormat="1" ht="13.15">
      <c r="D205" s="91"/>
      <c r="E205" s="91"/>
      <c r="F205" s="91"/>
      <c r="G205" s="91"/>
      <c r="H205" s="91"/>
    </row>
    <row r="206" spans="4:8" s="70" customFormat="1" ht="13.15">
      <c r="D206" s="91"/>
      <c r="E206" s="91"/>
      <c r="F206" s="91"/>
      <c r="G206" s="91"/>
      <c r="H206" s="91"/>
    </row>
    <row r="207" spans="4:8" s="70" customFormat="1" ht="13.15">
      <c r="D207" s="91"/>
      <c r="E207" s="91"/>
      <c r="F207" s="91"/>
      <c r="G207" s="91"/>
      <c r="H207" s="91"/>
    </row>
    <row r="208" spans="4:8" s="70" customFormat="1" ht="13.15">
      <c r="D208" s="91"/>
      <c r="E208" s="91"/>
      <c r="F208" s="91"/>
      <c r="G208" s="91"/>
      <c r="H208" s="91"/>
    </row>
    <row r="209" spans="4:8" s="70" customFormat="1" ht="13.15">
      <c r="D209" s="91"/>
      <c r="E209" s="91"/>
      <c r="F209" s="91"/>
      <c r="G209" s="91"/>
      <c r="H209" s="91"/>
    </row>
    <row r="210" spans="4:8" s="70" customFormat="1" ht="13.15">
      <c r="D210" s="91"/>
      <c r="E210" s="91"/>
      <c r="F210" s="91"/>
      <c r="G210" s="91"/>
      <c r="H210" s="91"/>
    </row>
    <row r="211" spans="4:8" s="70" customFormat="1" ht="13.15">
      <c r="D211" s="91"/>
      <c r="E211" s="91"/>
      <c r="F211" s="91"/>
      <c r="G211" s="91"/>
      <c r="H211" s="91"/>
    </row>
    <row r="212" spans="4:8" s="70" customFormat="1" ht="13.15">
      <c r="D212" s="91"/>
      <c r="E212" s="91"/>
      <c r="F212" s="91"/>
      <c r="G212" s="91"/>
      <c r="H212" s="91"/>
    </row>
    <row r="213" spans="4:8" s="70" customFormat="1" ht="13.15">
      <c r="D213" s="91"/>
      <c r="E213" s="91"/>
      <c r="F213" s="91"/>
      <c r="G213" s="91"/>
      <c r="H213" s="91"/>
    </row>
    <row r="214" spans="4:8" s="70" customFormat="1" ht="13.15">
      <c r="D214" s="91"/>
      <c r="E214" s="91"/>
      <c r="F214" s="91"/>
      <c r="G214" s="91"/>
      <c r="H214" s="91"/>
    </row>
    <row r="215" spans="4:8" s="70" customFormat="1" ht="13.15">
      <c r="D215" s="91"/>
      <c r="E215" s="91"/>
      <c r="F215" s="91"/>
      <c r="G215" s="91"/>
      <c r="H215" s="91"/>
    </row>
    <row r="216" spans="4:8" s="70" customFormat="1" ht="13.15">
      <c r="D216" s="91"/>
      <c r="E216" s="91"/>
      <c r="F216" s="91"/>
      <c r="G216" s="91"/>
      <c r="H216" s="91"/>
    </row>
    <row r="217" spans="4:8" s="70" customFormat="1" ht="13.15">
      <c r="D217" s="91"/>
      <c r="E217" s="91"/>
      <c r="F217" s="91"/>
      <c r="G217" s="91"/>
      <c r="H217" s="91"/>
    </row>
    <row r="218" spans="4:8" s="70" customFormat="1" ht="13.15">
      <c r="D218" s="91"/>
      <c r="E218" s="91"/>
      <c r="F218" s="91"/>
      <c r="G218" s="91"/>
      <c r="H218" s="91"/>
    </row>
    <row r="219" spans="4:8" s="70" customFormat="1" ht="13.15">
      <c r="D219" s="91"/>
      <c r="E219" s="91"/>
      <c r="F219" s="91"/>
      <c r="G219" s="91"/>
      <c r="H219" s="91"/>
    </row>
    <row r="220" spans="4:8" s="70" customFormat="1" ht="13.15">
      <c r="D220" s="91"/>
      <c r="E220" s="91"/>
      <c r="F220" s="91"/>
      <c r="G220" s="91"/>
      <c r="H220" s="91"/>
    </row>
    <row r="221" spans="4:8" s="70" customFormat="1" ht="13.15">
      <c r="D221" s="91"/>
      <c r="E221" s="91"/>
      <c r="F221" s="91"/>
      <c r="G221" s="91"/>
      <c r="H221" s="91"/>
    </row>
    <row r="222" spans="4:8" s="70" customFormat="1" ht="13.15">
      <c r="D222" s="91"/>
      <c r="E222" s="91"/>
      <c r="F222" s="91"/>
      <c r="G222" s="91"/>
      <c r="H222" s="91"/>
    </row>
    <row r="223" spans="4:8" s="70" customFormat="1" ht="13.15">
      <c r="D223" s="91"/>
      <c r="E223" s="91"/>
      <c r="F223" s="91"/>
      <c r="G223" s="91"/>
      <c r="H223" s="91"/>
    </row>
    <row r="224" spans="4:8" s="70" customFormat="1" ht="13.15">
      <c r="D224" s="91"/>
      <c r="E224" s="91"/>
      <c r="F224" s="91"/>
      <c r="G224" s="91"/>
      <c r="H224" s="91"/>
    </row>
    <row r="225" spans="4:8" s="70" customFormat="1" ht="13.15">
      <c r="D225" s="91"/>
      <c r="E225" s="91"/>
      <c r="F225" s="91"/>
      <c r="G225" s="91"/>
      <c r="H225" s="91"/>
    </row>
    <row r="226" spans="4:8" s="70" customFormat="1" ht="13.15">
      <c r="D226" s="91"/>
      <c r="E226" s="91"/>
      <c r="F226" s="91"/>
      <c r="G226" s="91"/>
      <c r="H226" s="91"/>
    </row>
    <row r="227" spans="4:8" s="70" customFormat="1" ht="13.15">
      <c r="D227" s="91"/>
      <c r="E227" s="91"/>
      <c r="F227" s="91"/>
      <c r="G227" s="91"/>
      <c r="H227" s="91"/>
    </row>
    <row r="228" spans="4:8" s="70" customFormat="1" ht="13.15">
      <c r="D228" s="91"/>
      <c r="E228" s="91"/>
      <c r="F228" s="91"/>
      <c r="G228" s="91"/>
      <c r="H228" s="91"/>
    </row>
    <row r="229" spans="4:8" s="70" customFormat="1" ht="13.15">
      <c r="D229" s="91"/>
      <c r="E229" s="91"/>
      <c r="F229" s="91"/>
      <c r="G229" s="91"/>
      <c r="H229" s="91"/>
    </row>
    <row r="230" spans="4:8" s="70" customFormat="1" ht="13.15">
      <c r="D230" s="91"/>
      <c r="E230" s="91"/>
      <c r="F230" s="91"/>
      <c r="G230" s="91"/>
      <c r="H230" s="91"/>
    </row>
    <row r="231" spans="4:8" s="70" customFormat="1" ht="13.15">
      <c r="D231" s="91"/>
      <c r="E231" s="91"/>
      <c r="F231" s="91"/>
      <c r="G231" s="91"/>
      <c r="H231" s="91"/>
    </row>
    <row r="232" spans="4:8" s="70" customFormat="1" ht="13.15">
      <c r="D232" s="91"/>
      <c r="E232" s="91"/>
      <c r="F232" s="91"/>
      <c r="G232" s="91"/>
      <c r="H232" s="91"/>
    </row>
    <row r="233" spans="4:8" s="70" customFormat="1" ht="13.15">
      <c r="D233" s="91"/>
      <c r="E233" s="91"/>
      <c r="F233" s="91"/>
      <c r="G233" s="91"/>
      <c r="H233" s="91"/>
    </row>
    <row r="234" spans="4:8" s="70" customFormat="1" ht="13.15">
      <c r="D234" s="91"/>
      <c r="E234" s="91"/>
      <c r="F234" s="91"/>
      <c r="G234" s="91"/>
      <c r="H234" s="91"/>
    </row>
    <row r="235" spans="4:8" s="70" customFormat="1" ht="13.15">
      <c r="D235" s="91"/>
      <c r="E235" s="91"/>
      <c r="F235" s="91"/>
      <c r="G235" s="91"/>
      <c r="H235" s="91"/>
    </row>
    <row r="236" spans="4:8" s="70" customFormat="1" ht="13.15">
      <c r="D236" s="91"/>
      <c r="E236" s="91"/>
      <c r="F236" s="91"/>
      <c r="G236" s="91"/>
      <c r="H236" s="91"/>
    </row>
    <row r="237" spans="4:8" s="70" customFormat="1" ht="13.15">
      <c r="D237" s="91"/>
      <c r="E237" s="91"/>
      <c r="F237" s="91"/>
      <c r="G237" s="91"/>
      <c r="H237" s="91"/>
    </row>
    <row r="238" spans="4:8" s="70" customFormat="1" ht="13.15">
      <c r="D238" s="91"/>
      <c r="E238" s="91"/>
      <c r="F238" s="91"/>
      <c r="G238" s="91"/>
      <c r="H238" s="91"/>
    </row>
    <row r="239" spans="4:8" s="70" customFormat="1" ht="13.15">
      <c r="D239" s="91"/>
      <c r="E239" s="91"/>
      <c r="F239" s="91"/>
      <c r="G239" s="91"/>
      <c r="H239" s="91"/>
    </row>
    <row r="240" spans="4:8" s="70" customFormat="1" ht="13.15">
      <c r="D240" s="91"/>
      <c r="E240" s="91"/>
      <c r="F240" s="91"/>
      <c r="G240" s="91"/>
      <c r="H240" s="91"/>
    </row>
    <row r="241" spans="4:8" s="70" customFormat="1" ht="13.15">
      <c r="D241" s="91"/>
      <c r="E241" s="91"/>
      <c r="F241" s="91"/>
      <c r="G241" s="91"/>
      <c r="H241" s="91"/>
    </row>
    <row r="242" spans="4:8" s="70" customFormat="1" ht="13.15">
      <c r="D242" s="91"/>
      <c r="E242" s="91"/>
      <c r="F242" s="91"/>
      <c r="G242" s="91"/>
      <c r="H242" s="91"/>
    </row>
    <row r="243" spans="4:8" s="70" customFormat="1" ht="13.15">
      <c r="D243" s="91"/>
      <c r="E243" s="91"/>
      <c r="F243" s="91"/>
      <c r="G243" s="91"/>
      <c r="H243" s="91"/>
    </row>
    <row r="244" spans="4:8" s="70" customFormat="1" ht="13.15">
      <c r="D244" s="91"/>
      <c r="E244" s="91"/>
      <c r="F244" s="91"/>
      <c r="G244" s="91"/>
      <c r="H244" s="91"/>
    </row>
    <row r="245" spans="4:8" s="70" customFormat="1" ht="13.15">
      <c r="D245" s="91"/>
      <c r="E245" s="91"/>
      <c r="F245" s="91"/>
      <c r="G245" s="91"/>
      <c r="H245" s="91"/>
    </row>
    <row r="246" spans="4:8" s="70" customFormat="1" ht="13.15">
      <c r="D246" s="91"/>
      <c r="E246" s="91"/>
      <c r="F246" s="91"/>
      <c r="G246" s="91"/>
      <c r="H246" s="91"/>
    </row>
    <row r="247" spans="4:8" s="70" customFormat="1" ht="13.15">
      <c r="D247" s="91"/>
      <c r="E247" s="91"/>
      <c r="F247" s="91"/>
      <c r="G247" s="91"/>
      <c r="H247" s="91"/>
    </row>
    <row r="248" spans="4:8" s="70" customFormat="1" ht="13.15">
      <c r="D248" s="91"/>
      <c r="E248" s="91"/>
      <c r="F248" s="91"/>
      <c r="G248" s="91"/>
      <c r="H248" s="91"/>
    </row>
    <row r="249" spans="4:8" s="70" customFormat="1" ht="13.15">
      <c r="D249" s="91"/>
      <c r="E249" s="91"/>
      <c r="F249" s="91"/>
      <c r="G249" s="91"/>
      <c r="H249" s="91"/>
    </row>
    <row r="250" spans="4:8" s="70" customFormat="1" ht="13.15">
      <c r="D250" s="91"/>
      <c r="E250" s="91"/>
      <c r="F250" s="91"/>
      <c r="G250" s="91"/>
      <c r="H250" s="91"/>
    </row>
    <row r="251" spans="4:8" s="70" customFormat="1" ht="13.15">
      <c r="D251" s="91"/>
      <c r="E251" s="91"/>
      <c r="F251" s="91"/>
      <c r="G251" s="91"/>
      <c r="H251" s="91"/>
    </row>
    <row r="252" spans="4:8" s="70" customFormat="1" ht="13.15">
      <c r="D252" s="91"/>
      <c r="E252" s="91"/>
      <c r="F252" s="91"/>
      <c r="G252" s="91"/>
      <c r="H252" s="91"/>
    </row>
    <row r="253" spans="4:8" s="70" customFormat="1" ht="13.15">
      <c r="D253" s="91"/>
      <c r="E253" s="91"/>
      <c r="F253" s="91"/>
      <c r="G253" s="91"/>
      <c r="H253" s="91"/>
    </row>
    <row r="254" spans="4:8" s="70" customFormat="1" ht="13.15">
      <c r="D254" s="91"/>
      <c r="E254" s="91"/>
      <c r="F254" s="91"/>
      <c r="G254" s="91"/>
      <c r="H254" s="91"/>
    </row>
    <row r="255" spans="4:8" s="70" customFormat="1" ht="13.15">
      <c r="D255" s="91"/>
      <c r="E255" s="91"/>
      <c r="F255" s="91"/>
      <c r="G255" s="91"/>
      <c r="H255" s="91"/>
    </row>
    <row r="256" spans="4:8" s="70" customFormat="1" ht="13.15">
      <c r="D256" s="91"/>
      <c r="E256" s="91"/>
      <c r="F256" s="91"/>
      <c r="G256" s="91"/>
      <c r="H256" s="91"/>
    </row>
    <row r="257" spans="4:8" s="70" customFormat="1" ht="13.15">
      <c r="D257" s="91"/>
      <c r="E257" s="91"/>
      <c r="F257" s="91"/>
      <c r="G257" s="91"/>
      <c r="H257" s="91"/>
    </row>
    <row r="258" spans="4:8" s="70" customFormat="1" ht="13.15">
      <c r="D258" s="91"/>
      <c r="E258" s="91"/>
      <c r="F258" s="91"/>
      <c r="G258" s="91"/>
      <c r="H258" s="91"/>
    </row>
    <row r="259" spans="4:8" s="70" customFormat="1" ht="13.15">
      <c r="D259" s="91"/>
      <c r="E259" s="91"/>
      <c r="F259" s="91"/>
      <c r="G259" s="91"/>
      <c r="H259" s="91"/>
    </row>
    <row r="260" spans="4:8" s="70" customFormat="1" ht="13.15">
      <c r="D260" s="91"/>
      <c r="E260" s="91"/>
      <c r="F260" s="91"/>
      <c r="G260" s="91"/>
      <c r="H260" s="91"/>
    </row>
    <row r="261" spans="4:8" s="70" customFormat="1" ht="13.15">
      <c r="D261" s="91"/>
      <c r="E261" s="91"/>
      <c r="F261" s="91"/>
      <c r="G261" s="91"/>
      <c r="H261" s="91"/>
    </row>
    <row r="262" spans="4:8" s="70" customFormat="1" ht="13.15">
      <c r="D262" s="91"/>
      <c r="E262" s="91"/>
      <c r="F262" s="91"/>
      <c r="G262" s="91"/>
      <c r="H262" s="91"/>
    </row>
    <row r="263" spans="4:8" s="70" customFormat="1" ht="13.15">
      <c r="D263" s="91"/>
      <c r="E263" s="91"/>
      <c r="F263" s="91"/>
      <c r="G263" s="91"/>
      <c r="H263" s="91"/>
    </row>
    <row r="264" spans="4:8" s="70" customFormat="1" ht="13.15">
      <c r="D264" s="91"/>
      <c r="E264" s="91"/>
      <c r="F264" s="91"/>
      <c r="G264" s="91"/>
      <c r="H264" s="91"/>
    </row>
    <row r="265" spans="4:8" s="70" customFormat="1" ht="13.15">
      <c r="D265" s="91"/>
      <c r="E265" s="91"/>
      <c r="F265" s="91"/>
      <c r="G265" s="91"/>
      <c r="H265" s="91"/>
    </row>
    <row r="266" spans="4:8" s="70" customFormat="1" ht="13.15">
      <c r="D266" s="91"/>
      <c r="E266" s="91"/>
      <c r="F266" s="91"/>
      <c r="G266" s="91"/>
      <c r="H266" s="91"/>
    </row>
    <row r="267" spans="4:8" s="70" customFormat="1" ht="13.15">
      <c r="D267" s="91"/>
      <c r="E267" s="91"/>
      <c r="F267" s="91"/>
      <c r="G267" s="91"/>
      <c r="H267" s="91"/>
    </row>
    <row r="268" spans="4:8" s="70" customFormat="1" ht="13.15">
      <c r="D268" s="91"/>
      <c r="E268" s="91"/>
      <c r="F268" s="91"/>
      <c r="G268" s="91"/>
      <c r="H268" s="91"/>
    </row>
    <row r="269" spans="4:8" s="70" customFormat="1" ht="13.15">
      <c r="D269" s="91"/>
      <c r="E269" s="91"/>
      <c r="F269" s="91"/>
      <c r="G269" s="91"/>
      <c r="H269" s="91"/>
    </row>
    <row r="270" spans="4:8" s="70" customFormat="1" ht="13.15">
      <c r="D270" s="91"/>
      <c r="E270" s="91"/>
      <c r="F270" s="91"/>
      <c r="G270" s="91"/>
      <c r="H270" s="91"/>
    </row>
    <row r="271" spans="4:8" s="70" customFormat="1" ht="13.15">
      <c r="D271" s="91"/>
      <c r="E271" s="91"/>
      <c r="F271" s="91"/>
      <c r="G271" s="91"/>
      <c r="H271" s="91"/>
    </row>
    <row r="272" spans="4:8" s="70" customFormat="1" ht="13.15">
      <c r="D272" s="91"/>
      <c r="E272" s="91"/>
      <c r="F272" s="91"/>
      <c r="G272" s="91"/>
      <c r="H272" s="91"/>
    </row>
    <row r="273" spans="4:8" s="70" customFormat="1" ht="13.15">
      <c r="D273" s="91"/>
      <c r="E273" s="91"/>
      <c r="F273" s="91"/>
      <c r="G273" s="91"/>
      <c r="H273" s="91"/>
    </row>
    <row r="274" spans="4:8" s="70" customFormat="1" ht="13.15">
      <c r="D274" s="91"/>
      <c r="E274" s="91"/>
      <c r="F274" s="91"/>
      <c r="G274" s="91"/>
      <c r="H274" s="91"/>
    </row>
    <row r="275" spans="4:8" s="70" customFormat="1" ht="13.15">
      <c r="D275" s="91"/>
      <c r="E275" s="91"/>
      <c r="F275" s="91"/>
      <c r="G275" s="91"/>
      <c r="H275" s="91"/>
    </row>
    <row r="276" spans="4:8" s="70" customFormat="1" ht="13.15">
      <c r="D276" s="91"/>
      <c r="E276" s="91"/>
      <c r="F276" s="91"/>
      <c r="G276" s="91"/>
      <c r="H276" s="91"/>
    </row>
    <row r="277" spans="4:8" s="70" customFormat="1" ht="13.15">
      <c r="D277" s="91"/>
      <c r="E277" s="91"/>
      <c r="F277" s="91"/>
      <c r="G277" s="91"/>
      <c r="H277" s="91"/>
    </row>
    <row r="278" spans="4:8" s="70" customFormat="1" ht="13.15">
      <c r="D278" s="91"/>
      <c r="E278" s="91"/>
      <c r="F278" s="91"/>
      <c r="G278" s="91"/>
      <c r="H278" s="91"/>
    </row>
    <row r="279" spans="4:8" s="70" customFormat="1" ht="13.15">
      <c r="D279" s="91"/>
      <c r="E279" s="91"/>
      <c r="F279" s="91"/>
      <c r="G279" s="91"/>
      <c r="H279" s="91"/>
    </row>
    <row r="280" spans="4:8" s="70" customFormat="1" ht="13.15">
      <c r="D280" s="91"/>
      <c r="E280" s="91"/>
      <c r="F280" s="91"/>
      <c r="G280" s="91"/>
      <c r="H280" s="91"/>
    </row>
    <row r="281" spans="4:8" s="70" customFormat="1" ht="13.15">
      <c r="D281" s="91"/>
      <c r="E281" s="91"/>
      <c r="F281" s="91"/>
      <c r="G281" s="91"/>
      <c r="H281" s="91"/>
    </row>
    <row r="282" spans="4:8" s="70" customFormat="1" ht="13.15">
      <c r="D282" s="91"/>
      <c r="E282" s="91"/>
      <c r="F282" s="91"/>
      <c r="G282" s="91"/>
      <c r="H282" s="91"/>
    </row>
    <row r="283" spans="4:8" s="70" customFormat="1" ht="13.15">
      <c r="D283" s="91"/>
      <c r="E283" s="91"/>
      <c r="F283" s="91"/>
      <c r="G283" s="91"/>
      <c r="H283" s="91"/>
    </row>
    <row r="284" spans="4:8" s="70" customFormat="1" ht="13.15">
      <c r="D284" s="91"/>
      <c r="E284" s="91"/>
      <c r="F284" s="91"/>
      <c r="G284" s="91"/>
      <c r="H284" s="91"/>
    </row>
    <row r="285" spans="4:8" s="70" customFormat="1" ht="13.15">
      <c r="D285" s="91"/>
      <c r="E285" s="91"/>
      <c r="F285" s="91"/>
      <c r="G285" s="91"/>
      <c r="H285" s="91"/>
    </row>
    <row r="286" spans="4:8" s="70" customFormat="1" ht="13.15">
      <c r="D286" s="91"/>
      <c r="E286" s="91"/>
      <c r="F286" s="91"/>
      <c r="G286" s="91"/>
      <c r="H286" s="91"/>
    </row>
    <row r="287" spans="4:8" s="70" customFormat="1" ht="13.15">
      <c r="D287" s="91"/>
      <c r="E287" s="91"/>
      <c r="F287" s="91"/>
      <c r="G287" s="91"/>
      <c r="H287" s="91"/>
    </row>
    <row r="288" spans="4:8" s="70" customFormat="1" ht="13.15">
      <c r="D288" s="91"/>
      <c r="E288" s="91"/>
      <c r="F288" s="91"/>
      <c r="G288" s="91"/>
      <c r="H288" s="91"/>
    </row>
    <row r="289" spans="4:8" s="70" customFormat="1" ht="13.15">
      <c r="D289" s="91"/>
      <c r="E289" s="91"/>
      <c r="F289" s="91"/>
      <c r="G289" s="91"/>
      <c r="H289" s="91"/>
    </row>
    <row r="290" spans="4:8" s="70" customFormat="1" ht="13.15">
      <c r="D290" s="91"/>
      <c r="E290" s="91"/>
      <c r="F290" s="91"/>
      <c r="G290" s="91"/>
      <c r="H290" s="91"/>
    </row>
    <row r="291" spans="4:8" s="70" customFormat="1" ht="13.15">
      <c r="D291" s="91"/>
      <c r="E291" s="91"/>
      <c r="F291" s="91"/>
      <c r="G291" s="91"/>
      <c r="H291" s="91"/>
    </row>
    <row r="292" spans="4:8" s="70" customFormat="1" ht="13.15">
      <c r="D292" s="91"/>
      <c r="E292" s="91"/>
      <c r="F292" s="91"/>
      <c r="G292" s="91"/>
      <c r="H292" s="91"/>
    </row>
    <row r="293" spans="4:8" s="70" customFormat="1" ht="13.15">
      <c r="D293" s="91"/>
      <c r="E293" s="91"/>
      <c r="F293" s="91"/>
      <c r="G293" s="91"/>
      <c r="H293" s="91"/>
    </row>
    <row r="294" spans="4:8" s="70" customFormat="1" ht="13.15">
      <c r="D294" s="91"/>
      <c r="E294" s="91"/>
      <c r="F294" s="91"/>
      <c r="G294" s="91"/>
      <c r="H294" s="91"/>
    </row>
    <row r="295" spans="4:8" s="70" customFormat="1" ht="13.15">
      <c r="D295" s="91"/>
      <c r="E295" s="91"/>
      <c r="F295" s="91"/>
      <c r="G295" s="91"/>
      <c r="H295" s="91"/>
    </row>
    <row r="296" spans="4:8" s="70" customFormat="1" ht="13.15">
      <c r="D296" s="91"/>
      <c r="E296" s="91"/>
      <c r="F296" s="91"/>
      <c r="G296" s="91"/>
      <c r="H296" s="91"/>
    </row>
    <row r="297" spans="4:8" s="70" customFormat="1" ht="13.15">
      <c r="D297" s="91"/>
      <c r="E297" s="91"/>
      <c r="F297" s="91"/>
      <c r="G297" s="91"/>
      <c r="H297" s="91"/>
    </row>
    <row r="298" spans="4:8" s="70" customFormat="1" ht="13.15">
      <c r="D298" s="91"/>
      <c r="E298" s="91"/>
      <c r="F298" s="91"/>
      <c r="G298" s="91"/>
      <c r="H298" s="91"/>
    </row>
    <row r="299" spans="4:8" s="70" customFormat="1" ht="13.15">
      <c r="D299" s="91"/>
      <c r="E299" s="91"/>
      <c r="F299" s="91"/>
      <c r="G299" s="91"/>
      <c r="H299" s="91"/>
    </row>
    <row r="300" spans="4:8" s="70" customFormat="1" ht="13.15">
      <c r="D300" s="91"/>
      <c r="E300" s="91"/>
      <c r="F300" s="91"/>
      <c r="G300" s="91"/>
      <c r="H300" s="91"/>
    </row>
    <row r="301" spans="4:8" s="70" customFormat="1" ht="13.15">
      <c r="D301" s="91"/>
      <c r="E301" s="91"/>
      <c r="F301" s="91"/>
      <c r="G301" s="91"/>
      <c r="H301" s="91"/>
    </row>
    <row r="302" spans="4:8" s="70" customFormat="1" ht="13.15">
      <c r="D302" s="91"/>
      <c r="E302" s="91"/>
      <c r="F302" s="91"/>
      <c r="G302" s="91"/>
      <c r="H302" s="91"/>
    </row>
    <row r="303" spans="4:8" s="70" customFormat="1" ht="13.15">
      <c r="D303" s="91"/>
      <c r="E303" s="91"/>
      <c r="F303" s="91"/>
      <c r="G303" s="91"/>
      <c r="H303" s="91"/>
    </row>
    <row r="304" spans="4:8" s="70" customFormat="1" ht="13.15">
      <c r="D304" s="91"/>
      <c r="E304" s="91"/>
      <c r="F304" s="91"/>
      <c r="G304" s="91"/>
      <c r="H304" s="91"/>
    </row>
    <row r="305" spans="4:8" s="70" customFormat="1" ht="13.15">
      <c r="D305" s="91"/>
      <c r="E305" s="91"/>
      <c r="F305" s="91"/>
      <c r="G305" s="91"/>
      <c r="H305" s="91"/>
    </row>
    <row r="306" spans="4:8" s="70" customFormat="1" ht="13.15">
      <c r="D306" s="91"/>
      <c r="E306" s="91"/>
      <c r="F306" s="91"/>
      <c r="G306" s="91"/>
      <c r="H306" s="91"/>
    </row>
    <row r="307" spans="4:8" s="70" customFormat="1" ht="13.15">
      <c r="D307" s="91"/>
      <c r="E307" s="91"/>
      <c r="F307" s="91"/>
      <c r="G307" s="91"/>
      <c r="H307" s="91"/>
    </row>
    <row r="308" spans="4:8" s="70" customFormat="1" ht="13.15">
      <c r="D308" s="91"/>
      <c r="E308" s="91"/>
      <c r="F308" s="91"/>
      <c r="G308" s="91"/>
      <c r="H308" s="91"/>
    </row>
    <row r="309" spans="4:8" s="70" customFormat="1" ht="13.15">
      <c r="D309" s="91"/>
      <c r="E309" s="91"/>
      <c r="F309" s="91"/>
      <c r="G309" s="91"/>
      <c r="H309" s="91"/>
    </row>
    <row r="310" spans="4:8" s="70" customFormat="1" ht="13.15">
      <c r="D310" s="91"/>
      <c r="E310" s="91"/>
      <c r="F310" s="91"/>
      <c r="G310" s="91"/>
      <c r="H310" s="91"/>
    </row>
    <row r="311" spans="4:8" s="70" customFormat="1" ht="13.15">
      <c r="D311" s="91"/>
      <c r="E311" s="91"/>
      <c r="F311" s="91"/>
      <c r="G311" s="91"/>
      <c r="H311" s="91"/>
    </row>
    <row r="312" spans="4:8" s="70" customFormat="1" ht="13.15">
      <c r="D312" s="91"/>
      <c r="E312" s="91"/>
      <c r="F312" s="91"/>
      <c r="G312" s="91"/>
      <c r="H312" s="91"/>
    </row>
    <row r="313" spans="4:8" s="70" customFormat="1" ht="13.15">
      <c r="D313" s="91"/>
      <c r="E313" s="91"/>
      <c r="F313" s="91"/>
      <c r="G313" s="91"/>
      <c r="H313" s="91"/>
    </row>
    <row r="314" spans="4:8" s="70" customFormat="1" ht="13.15">
      <c r="D314" s="91"/>
      <c r="E314" s="91"/>
      <c r="F314" s="91"/>
      <c r="G314" s="91"/>
      <c r="H314" s="91"/>
    </row>
    <row r="315" spans="4:8" s="70" customFormat="1" ht="13.15">
      <c r="D315" s="91"/>
      <c r="E315" s="91"/>
      <c r="F315" s="91"/>
      <c r="G315" s="91"/>
      <c r="H315" s="91"/>
    </row>
    <row r="316" spans="4:8" s="70" customFormat="1" ht="13.15">
      <c r="D316" s="91"/>
      <c r="E316" s="91"/>
      <c r="F316" s="91"/>
      <c r="G316" s="91"/>
      <c r="H316" s="91"/>
    </row>
    <row r="317" spans="4:8" s="70" customFormat="1" ht="13.15">
      <c r="D317" s="91"/>
      <c r="E317" s="91"/>
      <c r="F317" s="91"/>
      <c r="G317" s="91"/>
      <c r="H317" s="91"/>
    </row>
    <row r="318" spans="4:8" s="70" customFormat="1" ht="13.15">
      <c r="D318" s="91"/>
      <c r="E318" s="91"/>
      <c r="F318" s="91"/>
      <c r="G318" s="91"/>
      <c r="H318" s="91"/>
    </row>
    <row r="319" spans="4:8" s="70" customFormat="1" ht="13.15">
      <c r="D319" s="91"/>
      <c r="E319" s="91"/>
      <c r="F319" s="91"/>
      <c r="G319" s="91"/>
      <c r="H319" s="91"/>
    </row>
    <row r="320" spans="4:8" s="70" customFormat="1" ht="13.15">
      <c r="D320" s="91"/>
      <c r="E320" s="91"/>
      <c r="F320" s="91"/>
      <c r="G320" s="91"/>
      <c r="H320" s="91"/>
    </row>
    <row r="321" spans="4:8" s="70" customFormat="1" ht="13.15">
      <c r="D321" s="91"/>
      <c r="E321" s="91"/>
      <c r="F321" s="91"/>
      <c r="G321" s="91"/>
      <c r="H321" s="91"/>
    </row>
    <row r="322" spans="4:8" s="70" customFormat="1" ht="13.15">
      <c r="D322" s="91"/>
      <c r="E322" s="91"/>
      <c r="F322" s="91"/>
      <c r="G322" s="91"/>
      <c r="H322" s="91"/>
    </row>
    <row r="323" spans="4:8" s="70" customFormat="1" ht="13.15">
      <c r="D323" s="91"/>
      <c r="E323" s="91"/>
      <c r="F323" s="91"/>
      <c r="G323" s="91"/>
      <c r="H323" s="91"/>
    </row>
    <row r="324" spans="4:8" s="70" customFormat="1" ht="13.15">
      <c r="D324" s="91"/>
      <c r="E324" s="91"/>
      <c r="F324" s="91"/>
      <c r="G324" s="91"/>
      <c r="H324" s="91"/>
    </row>
    <row r="325" spans="4:8" s="70" customFormat="1" ht="13.15">
      <c r="D325" s="91"/>
      <c r="E325" s="91"/>
      <c r="F325" s="91"/>
      <c r="G325" s="91"/>
      <c r="H325" s="91"/>
    </row>
    <row r="326" spans="4:8" s="70" customFormat="1" ht="13.15">
      <c r="D326" s="91"/>
      <c r="E326" s="91"/>
      <c r="F326" s="91"/>
      <c r="G326" s="91"/>
      <c r="H326" s="91"/>
    </row>
    <row r="327" spans="4:8" s="70" customFormat="1" ht="13.15">
      <c r="D327" s="91"/>
      <c r="E327" s="91"/>
      <c r="F327" s="91"/>
      <c r="G327" s="91"/>
      <c r="H327" s="91"/>
    </row>
    <row r="328" spans="4:8" s="70" customFormat="1" ht="13.15">
      <c r="D328" s="91"/>
      <c r="E328" s="91"/>
      <c r="F328" s="91"/>
      <c r="G328" s="91"/>
      <c r="H328" s="91"/>
    </row>
    <row r="329" spans="4:8" s="70" customFormat="1" ht="13.15">
      <c r="D329" s="91"/>
      <c r="E329" s="91"/>
      <c r="F329" s="91"/>
      <c r="G329" s="91"/>
      <c r="H329" s="91"/>
    </row>
    <row r="330" spans="4:8" s="70" customFormat="1" ht="13.15">
      <c r="D330" s="91"/>
      <c r="E330" s="91"/>
      <c r="F330" s="91"/>
      <c r="G330" s="91"/>
      <c r="H330" s="91"/>
    </row>
    <row r="331" spans="4:8" s="70" customFormat="1" ht="13.15">
      <c r="D331" s="91"/>
      <c r="E331" s="91"/>
      <c r="F331" s="91"/>
      <c r="G331" s="91"/>
      <c r="H331" s="91"/>
    </row>
    <row r="332" spans="4:8" s="70" customFormat="1" ht="13.15">
      <c r="D332" s="91"/>
      <c r="E332" s="91"/>
      <c r="F332" s="91"/>
      <c r="G332" s="91"/>
      <c r="H332" s="91"/>
    </row>
    <row r="333" spans="4:8" s="70" customFormat="1" ht="13.15">
      <c r="D333" s="91"/>
      <c r="E333" s="91"/>
      <c r="F333" s="91"/>
      <c r="G333" s="91"/>
      <c r="H333" s="91"/>
    </row>
    <row r="334" spans="4:8" s="70" customFormat="1" ht="13.15">
      <c r="D334" s="91"/>
      <c r="E334" s="91"/>
      <c r="F334" s="91"/>
      <c r="G334" s="91"/>
      <c r="H334" s="91"/>
    </row>
    <row r="335" spans="4:8" s="70" customFormat="1" ht="13.15">
      <c r="D335" s="91"/>
      <c r="E335" s="91"/>
      <c r="F335" s="91"/>
      <c r="G335" s="91"/>
      <c r="H335" s="91"/>
    </row>
    <row r="336" spans="4:8" s="70" customFormat="1" ht="13.15">
      <c r="D336" s="91"/>
      <c r="E336" s="91"/>
      <c r="F336" s="91"/>
      <c r="G336" s="91"/>
      <c r="H336" s="91"/>
    </row>
    <row r="337" spans="4:8" s="70" customFormat="1" ht="13.15">
      <c r="D337" s="91"/>
      <c r="E337" s="91"/>
      <c r="F337" s="91"/>
      <c r="G337" s="91"/>
      <c r="H337" s="91"/>
    </row>
    <row r="338" spans="4:8" s="70" customFormat="1" ht="13.15">
      <c r="D338" s="91"/>
      <c r="E338" s="91"/>
      <c r="F338" s="91"/>
      <c r="G338" s="91"/>
      <c r="H338" s="91"/>
    </row>
    <row r="339" spans="4:8" s="70" customFormat="1" ht="13.15">
      <c r="D339" s="91"/>
      <c r="E339" s="91"/>
      <c r="F339" s="91"/>
      <c r="G339" s="91"/>
      <c r="H339" s="91"/>
    </row>
    <row r="340" spans="4:8" s="70" customFormat="1" ht="13.15">
      <c r="D340" s="91"/>
      <c r="E340" s="91"/>
      <c r="F340" s="91"/>
      <c r="G340" s="91"/>
      <c r="H340" s="91"/>
    </row>
    <row r="341" spans="4:8" s="70" customFormat="1" ht="13.15">
      <c r="D341" s="91"/>
      <c r="E341" s="91"/>
      <c r="F341" s="91"/>
      <c r="G341" s="91"/>
      <c r="H341" s="91"/>
    </row>
    <row r="342" spans="4:8" s="70" customFormat="1" ht="13.15">
      <c r="D342" s="91"/>
      <c r="E342" s="91"/>
      <c r="F342" s="91"/>
      <c r="G342" s="91"/>
      <c r="H342" s="91"/>
    </row>
    <row r="343" spans="4:8" s="70" customFormat="1" ht="13.15">
      <c r="D343" s="91"/>
      <c r="E343" s="91"/>
      <c r="F343" s="91"/>
      <c r="G343" s="91"/>
      <c r="H343" s="91"/>
    </row>
    <row r="344" spans="4:8" s="70" customFormat="1" ht="13.15">
      <c r="D344" s="91"/>
      <c r="E344" s="91"/>
      <c r="F344" s="91"/>
      <c r="G344" s="91"/>
      <c r="H344" s="91"/>
    </row>
    <row r="345" spans="4:8" s="70" customFormat="1" ht="13.15">
      <c r="D345" s="91"/>
      <c r="E345" s="91"/>
      <c r="F345" s="91"/>
      <c r="G345" s="91"/>
      <c r="H345" s="91"/>
    </row>
    <row r="346" spans="4:8" s="70" customFormat="1" ht="13.15">
      <c r="D346" s="91"/>
      <c r="E346" s="91"/>
      <c r="F346" s="91"/>
      <c r="G346" s="91"/>
      <c r="H346" s="91"/>
    </row>
    <row r="347" spans="4:8" s="70" customFormat="1" ht="13.15">
      <c r="D347" s="91"/>
      <c r="E347" s="91"/>
      <c r="F347" s="91"/>
      <c r="G347" s="91"/>
      <c r="H347" s="91"/>
    </row>
    <row r="348" spans="4:8" s="70" customFormat="1" ht="13.15">
      <c r="D348" s="91"/>
      <c r="E348" s="91"/>
      <c r="F348" s="91"/>
      <c r="G348" s="91"/>
      <c r="H348" s="91"/>
    </row>
    <row r="349" spans="4:8" s="70" customFormat="1" ht="13.15">
      <c r="D349" s="91"/>
      <c r="E349" s="91"/>
      <c r="F349" s="91"/>
      <c r="G349" s="91"/>
      <c r="H349" s="91"/>
    </row>
    <row r="350" spans="4:8" s="70" customFormat="1" ht="13.15">
      <c r="D350" s="91"/>
      <c r="E350" s="91"/>
      <c r="F350" s="91"/>
      <c r="G350" s="91"/>
      <c r="H350" s="91"/>
    </row>
    <row r="351" spans="4:8" s="70" customFormat="1" ht="13.15">
      <c r="D351" s="91"/>
      <c r="E351" s="91"/>
      <c r="F351" s="91"/>
      <c r="G351" s="91"/>
      <c r="H351" s="91"/>
    </row>
    <row r="352" spans="4:8" s="70" customFormat="1" ht="13.15">
      <c r="D352" s="91"/>
      <c r="E352" s="91"/>
      <c r="F352" s="91"/>
      <c r="G352" s="91"/>
      <c r="H352" s="91"/>
    </row>
    <row r="353" spans="4:8" s="70" customFormat="1" ht="13.15">
      <c r="D353" s="91"/>
      <c r="E353" s="91"/>
      <c r="F353" s="91"/>
      <c r="G353" s="91"/>
      <c r="H353" s="91"/>
    </row>
    <row r="354" spans="4:8" s="70" customFormat="1" ht="13.15">
      <c r="D354" s="91"/>
      <c r="E354" s="91"/>
      <c r="F354" s="91"/>
      <c r="G354" s="91"/>
      <c r="H354" s="91"/>
    </row>
    <row r="355" spans="4:8" s="70" customFormat="1" ht="13.15">
      <c r="D355" s="91"/>
      <c r="E355" s="91"/>
      <c r="F355" s="91"/>
      <c r="G355" s="91"/>
      <c r="H355" s="91"/>
    </row>
    <row r="356" spans="4:8" s="70" customFormat="1" ht="13.15">
      <c r="D356" s="91"/>
      <c r="E356" s="91"/>
      <c r="F356" s="91"/>
      <c r="G356" s="91"/>
      <c r="H356" s="91"/>
    </row>
    <row r="357" spans="4:8" s="70" customFormat="1" ht="13.15">
      <c r="D357" s="91"/>
      <c r="E357" s="91"/>
      <c r="F357" s="91"/>
      <c r="G357" s="91"/>
      <c r="H357" s="91"/>
    </row>
    <row r="358" spans="4:8" s="70" customFormat="1" ht="13.15">
      <c r="D358" s="91"/>
      <c r="E358" s="91"/>
      <c r="F358" s="91"/>
      <c r="G358" s="91"/>
      <c r="H358" s="91"/>
    </row>
    <row r="359" spans="4:8" s="70" customFormat="1" ht="13.15">
      <c r="D359" s="91"/>
      <c r="E359" s="91"/>
      <c r="F359" s="91"/>
      <c r="G359" s="91"/>
      <c r="H359" s="91"/>
    </row>
    <row r="360" spans="4:8" s="70" customFormat="1" ht="13.15">
      <c r="D360" s="91"/>
      <c r="E360" s="91"/>
      <c r="F360" s="91"/>
      <c r="G360" s="91"/>
      <c r="H360" s="91"/>
    </row>
    <row r="361" spans="4:8" s="70" customFormat="1" ht="13.15">
      <c r="D361" s="91"/>
      <c r="E361" s="91"/>
      <c r="F361" s="91"/>
      <c r="G361" s="91"/>
      <c r="H361" s="91"/>
    </row>
    <row r="362" spans="4:8" s="70" customFormat="1" ht="13.15">
      <c r="D362" s="91"/>
      <c r="E362" s="91"/>
      <c r="F362" s="91"/>
      <c r="G362" s="91"/>
      <c r="H362" s="91"/>
    </row>
    <row r="363" spans="4:8" s="70" customFormat="1" ht="13.15">
      <c r="D363" s="91"/>
      <c r="E363" s="91"/>
      <c r="F363" s="91"/>
      <c r="G363" s="91"/>
      <c r="H363" s="91"/>
    </row>
    <row r="364" spans="4:8" s="70" customFormat="1" ht="13.15">
      <c r="D364" s="91"/>
      <c r="E364" s="91"/>
      <c r="F364" s="91"/>
      <c r="G364" s="91"/>
      <c r="H364" s="91"/>
    </row>
    <row r="365" spans="4:8" s="70" customFormat="1" ht="13.15">
      <c r="D365" s="91"/>
      <c r="E365" s="91"/>
      <c r="F365" s="91"/>
      <c r="G365" s="91"/>
      <c r="H365" s="91"/>
    </row>
    <row r="366" spans="4:8" s="70" customFormat="1" ht="13.15">
      <c r="D366" s="91"/>
      <c r="E366" s="91"/>
      <c r="F366" s="91"/>
      <c r="G366" s="91"/>
      <c r="H366" s="91"/>
    </row>
    <row r="367" spans="4:8" s="70" customFormat="1" ht="13.15">
      <c r="D367" s="91"/>
      <c r="E367" s="91"/>
      <c r="F367" s="91"/>
      <c r="G367" s="91"/>
      <c r="H367" s="91"/>
    </row>
    <row r="368" spans="4:8" s="70" customFormat="1" ht="13.15">
      <c r="D368" s="91"/>
      <c r="E368" s="91"/>
      <c r="F368" s="91"/>
      <c r="G368" s="91"/>
      <c r="H368" s="91"/>
    </row>
    <row r="369" spans="4:8" s="70" customFormat="1" ht="13.15">
      <c r="D369" s="91"/>
      <c r="E369" s="91"/>
      <c r="F369" s="91"/>
      <c r="G369" s="91"/>
      <c r="H369" s="91"/>
    </row>
    <row r="370" spans="4:8" s="70" customFormat="1" ht="13.15">
      <c r="D370" s="91"/>
      <c r="E370" s="91"/>
      <c r="F370" s="91"/>
      <c r="G370" s="91"/>
      <c r="H370" s="91"/>
    </row>
    <row r="371" spans="4:8" s="70" customFormat="1" ht="13.15">
      <c r="D371" s="91"/>
      <c r="E371" s="91"/>
      <c r="F371" s="91"/>
      <c r="G371" s="91"/>
      <c r="H371" s="91"/>
    </row>
    <row r="372" spans="4:8" s="70" customFormat="1" ht="13.15">
      <c r="D372" s="91"/>
      <c r="E372" s="91"/>
      <c r="F372" s="91"/>
      <c r="G372" s="91"/>
      <c r="H372" s="91"/>
    </row>
    <row r="373" spans="4:8" s="70" customFormat="1" ht="13.15">
      <c r="D373" s="91"/>
      <c r="E373" s="91"/>
      <c r="F373" s="91"/>
      <c r="G373" s="91"/>
      <c r="H373" s="91"/>
    </row>
    <row r="374" spans="4:8" s="70" customFormat="1" ht="13.15">
      <c r="D374" s="91"/>
      <c r="E374" s="91"/>
      <c r="F374" s="91"/>
      <c r="G374" s="91"/>
      <c r="H374" s="91"/>
    </row>
    <row r="375" spans="4:8" s="70" customFormat="1" ht="13.15">
      <c r="D375" s="91"/>
      <c r="E375" s="91"/>
      <c r="F375" s="91"/>
      <c r="G375" s="91"/>
      <c r="H375" s="91"/>
    </row>
    <row r="376" spans="4:8" s="70" customFormat="1" ht="13.15">
      <c r="D376" s="91"/>
      <c r="E376" s="91"/>
      <c r="F376" s="91"/>
      <c r="G376" s="91"/>
      <c r="H376" s="91"/>
    </row>
    <row r="377" spans="4:8" s="70" customFormat="1" ht="13.15">
      <c r="D377" s="91"/>
      <c r="E377" s="91"/>
      <c r="F377" s="91"/>
      <c r="G377" s="91"/>
      <c r="H377" s="91"/>
    </row>
    <row r="378" spans="4:8" s="70" customFormat="1" ht="13.15">
      <c r="D378" s="91"/>
      <c r="E378" s="91"/>
      <c r="F378" s="91"/>
      <c r="G378" s="91"/>
      <c r="H378" s="91"/>
    </row>
    <row r="379" spans="4:8" s="70" customFormat="1" ht="13.15">
      <c r="D379" s="91"/>
      <c r="E379" s="91"/>
      <c r="F379" s="91"/>
      <c r="G379" s="91"/>
      <c r="H379" s="91"/>
    </row>
    <row r="380" spans="4:8" s="70" customFormat="1" ht="13.15">
      <c r="D380" s="91"/>
      <c r="E380" s="91"/>
      <c r="F380" s="91"/>
      <c r="G380" s="91"/>
      <c r="H380" s="91"/>
    </row>
    <row r="381" spans="4:8" s="70" customFormat="1" ht="13.15">
      <c r="D381" s="91"/>
      <c r="E381" s="91"/>
      <c r="F381" s="91"/>
      <c r="G381" s="91"/>
      <c r="H381" s="91"/>
    </row>
    <row r="382" spans="4:8" s="70" customFormat="1" ht="13.15">
      <c r="D382" s="91"/>
      <c r="E382" s="91"/>
      <c r="F382" s="91"/>
      <c r="G382" s="91"/>
      <c r="H382" s="91"/>
    </row>
    <row r="383" spans="4:8" s="70" customFormat="1" ht="13.15">
      <c r="D383" s="91"/>
      <c r="E383" s="91"/>
      <c r="F383" s="91"/>
      <c r="G383" s="91"/>
      <c r="H383" s="91"/>
    </row>
    <row r="384" spans="4:8" s="70" customFormat="1" ht="13.15">
      <c r="D384" s="91"/>
      <c r="E384" s="91"/>
      <c r="F384" s="91"/>
      <c r="G384" s="91"/>
      <c r="H384" s="91"/>
    </row>
    <row r="385" spans="4:8" s="70" customFormat="1" ht="13.15">
      <c r="D385" s="91"/>
      <c r="E385" s="91"/>
      <c r="F385" s="91"/>
      <c r="G385" s="91"/>
      <c r="H385" s="91"/>
    </row>
    <row r="386" spans="4:8" s="70" customFormat="1" ht="13.15">
      <c r="D386" s="91"/>
      <c r="E386" s="91"/>
      <c r="F386" s="91"/>
      <c r="G386" s="91"/>
      <c r="H386" s="91"/>
    </row>
    <row r="387" spans="4:8" s="70" customFormat="1" ht="13.15">
      <c r="D387" s="91"/>
      <c r="E387" s="91"/>
      <c r="F387" s="91"/>
      <c r="G387" s="91"/>
      <c r="H387" s="91"/>
    </row>
    <row r="388" spans="4:8" s="70" customFormat="1" ht="13.15">
      <c r="D388" s="91"/>
      <c r="E388" s="91"/>
      <c r="F388" s="91"/>
      <c r="G388" s="91"/>
      <c r="H388" s="91"/>
    </row>
    <row r="389" spans="4:8" s="70" customFormat="1" ht="13.15">
      <c r="D389" s="91"/>
      <c r="E389" s="91"/>
      <c r="F389" s="91"/>
      <c r="G389" s="91"/>
      <c r="H389" s="91"/>
    </row>
    <row r="390" spans="4:8" s="70" customFormat="1" ht="13.15">
      <c r="D390" s="91"/>
      <c r="E390" s="91"/>
      <c r="F390" s="91"/>
      <c r="G390" s="91"/>
      <c r="H390" s="91"/>
    </row>
    <row r="391" spans="4:8" s="70" customFormat="1" ht="13.15">
      <c r="D391" s="91"/>
      <c r="E391" s="91"/>
      <c r="F391" s="91"/>
      <c r="G391" s="91"/>
      <c r="H391" s="91"/>
    </row>
    <row r="392" spans="4:8" s="70" customFormat="1" ht="13.15">
      <c r="D392" s="91"/>
      <c r="E392" s="91"/>
      <c r="F392" s="91"/>
      <c r="G392" s="91"/>
      <c r="H392" s="91"/>
    </row>
    <row r="393" spans="4:8" s="70" customFormat="1" ht="13.15">
      <c r="D393" s="91"/>
      <c r="E393" s="91"/>
      <c r="F393" s="91"/>
      <c r="G393" s="91"/>
      <c r="H393" s="91"/>
    </row>
    <row r="394" spans="4:8" s="70" customFormat="1" ht="13.15">
      <c r="D394" s="91"/>
      <c r="E394" s="91"/>
      <c r="F394" s="91"/>
      <c r="G394" s="91"/>
      <c r="H394" s="91"/>
    </row>
    <row r="395" spans="4:8" s="70" customFormat="1" ht="13.15">
      <c r="D395" s="91"/>
      <c r="E395" s="91"/>
      <c r="F395" s="91"/>
      <c r="G395" s="91"/>
      <c r="H395" s="91"/>
    </row>
    <row r="396" spans="4:8" s="70" customFormat="1" ht="13.15">
      <c r="D396" s="91"/>
      <c r="E396" s="91"/>
      <c r="F396" s="91"/>
      <c r="G396" s="91"/>
      <c r="H396" s="91"/>
    </row>
    <row r="397" spans="4:8" s="70" customFormat="1" ht="13.15">
      <c r="D397" s="91"/>
      <c r="E397" s="91"/>
      <c r="F397" s="91"/>
      <c r="G397" s="91"/>
      <c r="H397" s="91"/>
    </row>
    <row r="398" spans="4:8" s="70" customFormat="1" ht="13.15">
      <c r="D398" s="91"/>
      <c r="E398" s="91"/>
      <c r="F398" s="91"/>
      <c r="G398" s="91"/>
      <c r="H398" s="91"/>
    </row>
    <row r="399" spans="4:8" s="70" customFormat="1" ht="13.15">
      <c r="D399" s="91"/>
      <c r="E399" s="91"/>
      <c r="F399" s="91"/>
      <c r="G399" s="91"/>
      <c r="H399" s="91"/>
    </row>
    <row r="400" spans="4:8" s="70" customFormat="1" ht="13.15">
      <c r="D400" s="91"/>
      <c r="E400" s="91"/>
      <c r="F400" s="91"/>
      <c r="G400" s="91"/>
      <c r="H400" s="91"/>
    </row>
    <row r="401" spans="4:8" s="70" customFormat="1" ht="13.15">
      <c r="D401" s="91"/>
      <c r="E401" s="91"/>
      <c r="F401" s="91"/>
      <c r="G401" s="91"/>
      <c r="H401" s="91"/>
    </row>
    <row r="402" spans="4:8" s="70" customFormat="1" ht="13.15">
      <c r="D402" s="91"/>
      <c r="E402" s="91"/>
      <c r="F402" s="91"/>
      <c r="G402" s="91"/>
      <c r="H402" s="91"/>
    </row>
    <row r="403" spans="4:8" s="70" customFormat="1" ht="13.15">
      <c r="D403" s="91"/>
      <c r="E403" s="91"/>
      <c r="F403" s="91"/>
      <c r="G403" s="91"/>
      <c r="H403" s="91"/>
    </row>
    <row r="404" spans="4:8" s="70" customFormat="1" ht="13.15">
      <c r="D404" s="91"/>
      <c r="E404" s="91"/>
      <c r="F404" s="91"/>
      <c r="G404" s="91"/>
      <c r="H404" s="91"/>
    </row>
    <row r="405" spans="4:8" s="70" customFormat="1" ht="13.15">
      <c r="D405" s="91"/>
      <c r="E405" s="91"/>
      <c r="F405" s="91"/>
      <c r="G405" s="91"/>
      <c r="H405" s="91"/>
    </row>
    <row r="406" spans="4:8" s="70" customFormat="1" ht="13.15">
      <c r="D406" s="91"/>
      <c r="E406" s="91"/>
      <c r="F406" s="91"/>
      <c r="G406" s="91"/>
      <c r="H406" s="91"/>
    </row>
    <row r="407" spans="4:8" s="70" customFormat="1" ht="13.15">
      <c r="D407" s="91"/>
      <c r="E407" s="91"/>
      <c r="F407" s="91"/>
      <c r="G407" s="91"/>
      <c r="H407" s="91"/>
    </row>
    <row r="408" spans="4:8" s="70" customFormat="1" ht="13.15">
      <c r="D408" s="91"/>
      <c r="E408" s="91"/>
      <c r="F408" s="91"/>
      <c r="G408" s="91"/>
      <c r="H408" s="91"/>
    </row>
    <row r="409" spans="4:8" s="70" customFormat="1" ht="13.15">
      <c r="D409" s="91"/>
      <c r="E409" s="91"/>
      <c r="F409" s="91"/>
      <c r="G409" s="91"/>
      <c r="H409" s="91"/>
    </row>
    <row r="410" spans="4:8" s="70" customFormat="1" ht="13.15">
      <c r="D410" s="91"/>
      <c r="E410" s="91"/>
      <c r="F410" s="91"/>
      <c r="G410" s="91"/>
      <c r="H410" s="91"/>
    </row>
    <row r="411" spans="4:8" s="70" customFormat="1" ht="13.15">
      <c r="D411" s="91"/>
      <c r="E411" s="91"/>
      <c r="F411" s="91"/>
      <c r="G411" s="91"/>
      <c r="H411" s="91"/>
    </row>
    <row r="412" spans="4:8" s="70" customFormat="1" ht="13.15">
      <c r="D412" s="91"/>
      <c r="E412" s="91"/>
      <c r="F412" s="91"/>
      <c r="G412" s="91"/>
      <c r="H412" s="91"/>
    </row>
    <row r="413" spans="4:8" s="70" customFormat="1" ht="13.15">
      <c r="D413" s="91"/>
      <c r="E413" s="91"/>
      <c r="F413" s="91"/>
      <c r="G413" s="91"/>
      <c r="H413" s="91"/>
    </row>
    <row r="414" spans="4:8" s="70" customFormat="1" ht="13.15">
      <c r="D414" s="91"/>
      <c r="E414" s="91"/>
      <c r="F414" s="91"/>
      <c r="G414" s="91"/>
      <c r="H414" s="91"/>
    </row>
    <row r="415" spans="4:8" s="70" customFormat="1" ht="13.15">
      <c r="D415" s="91"/>
      <c r="E415" s="91"/>
      <c r="F415" s="91"/>
      <c r="G415" s="91"/>
      <c r="H415" s="91"/>
    </row>
    <row r="416" spans="4:8" s="70" customFormat="1" ht="13.15">
      <c r="D416" s="91"/>
      <c r="E416" s="91"/>
      <c r="F416" s="91"/>
      <c r="G416" s="91"/>
      <c r="H416" s="91"/>
    </row>
    <row r="417" spans="4:8" s="70" customFormat="1" ht="13.15">
      <c r="D417" s="91"/>
      <c r="E417" s="91"/>
      <c r="F417" s="91"/>
      <c r="G417" s="91"/>
      <c r="H417" s="91"/>
    </row>
    <row r="418" spans="4:8" s="70" customFormat="1" ht="13.15">
      <c r="D418" s="91"/>
      <c r="E418" s="91"/>
      <c r="F418" s="91"/>
      <c r="G418" s="91"/>
      <c r="H418" s="91"/>
    </row>
    <row r="419" spans="4:8" s="70" customFormat="1" ht="13.15">
      <c r="D419" s="91"/>
      <c r="E419" s="91"/>
      <c r="F419" s="91"/>
      <c r="G419" s="91"/>
      <c r="H419" s="91"/>
    </row>
    <row r="420" spans="4:8" s="70" customFormat="1" ht="13.15">
      <c r="D420" s="91"/>
      <c r="E420" s="91"/>
      <c r="F420" s="91"/>
      <c r="G420" s="91"/>
      <c r="H420" s="91"/>
    </row>
    <row r="421" spans="4:8" s="70" customFormat="1" ht="13.15">
      <c r="D421" s="91"/>
      <c r="E421" s="91"/>
      <c r="F421" s="91"/>
      <c r="G421" s="91"/>
      <c r="H421" s="91"/>
    </row>
    <row r="422" spans="4:8" s="70" customFormat="1" ht="13.15">
      <c r="D422" s="91"/>
      <c r="E422" s="91"/>
      <c r="F422" s="91"/>
      <c r="G422" s="91"/>
      <c r="H422" s="91"/>
    </row>
    <row r="423" spans="4:8" s="70" customFormat="1" ht="13.15">
      <c r="D423" s="91"/>
      <c r="E423" s="91"/>
      <c r="F423" s="91"/>
      <c r="G423" s="91"/>
      <c r="H423" s="91"/>
    </row>
    <row r="424" spans="4:8" s="70" customFormat="1" ht="13.15">
      <c r="D424" s="91"/>
      <c r="E424" s="91"/>
      <c r="F424" s="91"/>
      <c r="G424" s="91"/>
      <c r="H424" s="91"/>
    </row>
    <row r="425" spans="4:8" s="70" customFormat="1" ht="13.15">
      <c r="D425" s="91"/>
      <c r="E425" s="91"/>
      <c r="F425" s="91"/>
      <c r="G425" s="91"/>
      <c r="H425" s="91"/>
    </row>
    <row r="426" spans="4:8" s="70" customFormat="1" ht="13.15">
      <c r="D426" s="91"/>
      <c r="E426" s="91"/>
      <c r="F426" s="91"/>
      <c r="G426" s="91"/>
      <c r="H426" s="91"/>
    </row>
    <row r="427" spans="4:8" s="70" customFormat="1" ht="13.15">
      <c r="D427" s="91"/>
      <c r="E427" s="91"/>
      <c r="F427" s="91"/>
      <c r="G427" s="91"/>
      <c r="H427" s="91"/>
    </row>
    <row r="428" spans="4:8" s="70" customFormat="1" ht="13.15">
      <c r="D428" s="91"/>
      <c r="E428" s="91"/>
      <c r="F428" s="91"/>
      <c r="G428" s="91"/>
      <c r="H428" s="91"/>
    </row>
    <row r="429" spans="4:8" s="70" customFormat="1" ht="13.15">
      <c r="D429" s="91"/>
      <c r="E429" s="91"/>
      <c r="F429" s="91"/>
      <c r="G429" s="91"/>
      <c r="H429" s="91"/>
    </row>
    <row r="430" spans="4:8" s="70" customFormat="1" ht="13.15">
      <c r="D430" s="91"/>
      <c r="E430" s="91"/>
      <c r="F430" s="91"/>
      <c r="G430" s="91"/>
      <c r="H430" s="91"/>
    </row>
    <row r="431" spans="4:8" s="70" customFormat="1" ht="13.15">
      <c r="D431" s="91"/>
      <c r="E431" s="91"/>
      <c r="F431" s="91"/>
      <c r="G431" s="91"/>
      <c r="H431" s="91"/>
    </row>
    <row r="432" spans="4:8" s="70" customFormat="1" ht="13.15">
      <c r="D432" s="91"/>
      <c r="E432" s="91"/>
      <c r="F432" s="91"/>
      <c r="G432" s="91"/>
      <c r="H432" s="91"/>
    </row>
    <row r="433" spans="4:8" s="70" customFormat="1" ht="13.15">
      <c r="D433" s="91"/>
      <c r="E433" s="91"/>
      <c r="F433" s="91"/>
      <c r="G433" s="91"/>
      <c r="H433" s="91"/>
    </row>
    <row r="434" spans="4:8" s="70" customFormat="1" ht="13.15">
      <c r="D434" s="91"/>
      <c r="E434" s="91"/>
      <c r="F434" s="91"/>
      <c r="G434" s="91"/>
      <c r="H434" s="91"/>
    </row>
    <row r="435" spans="4:8" s="70" customFormat="1" ht="13.15">
      <c r="D435" s="91"/>
      <c r="E435" s="91"/>
      <c r="F435" s="91"/>
      <c r="G435" s="91"/>
      <c r="H435" s="91"/>
    </row>
    <row r="436" spans="4:8" s="70" customFormat="1" ht="13.15">
      <c r="D436" s="91"/>
      <c r="E436" s="91"/>
      <c r="F436" s="91"/>
      <c r="G436" s="91"/>
      <c r="H436" s="91"/>
    </row>
    <row r="437" spans="4:8" s="70" customFormat="1" ht="13.15">
      <c r="D437" s="91"/>
      <c r="E437" s="91"/>
      <c r="F437" s="91"/>
      <c r="G437" s="91"/>
      <c r="H437" s="91"/>
    </row>
    <row r="438" spans="4:8" s="70" customFormat="1" ht="13.15">
      <c r="D438" s="91"/>
      <c r="E438" s="91"/>
      <c r="F438" s="91"/>
      <c r="G438" s="91"/>
      <c r="H438" s="91"/>
    </row>
    <row r="439" spans="4:8" s="70" customFormat="1" ht="13.15">
      <c r="D439" s="91"/>
      <c r="E439" s="91"/>
      <c r="F439" s="91"/>
      <c r="G439" s="91"/>
      <c r="H439" s="91"/>
    </row>
    <row r="440" spans="4:8" s="70" customFormat="1" ht="13.15">
      <c r="D440" s="91"/>
      <c r="E440" s="91"/>
      <c r="F440" s="91"/>
      <c r="G440" s="91"/>
      <c r="H440" s="91"/>
    </row>
    <row r="441" spans="4:8" s="70" customFormat="1" ht="13.15">
      <c r="D441" s="91"/>
      <c r="E441" s="91"/>
      <c r="F441" s="91"/>
      <c r="G441" s="91"/>
      <c r="H441" s="91"/>
    </row>
    <row r="442" spans="4:8" s="70" customFormat="1" ht="13.15">
      <c r="D442" s="91"/>
      <c r="E442" s="91"/>
      <c r="F442" s="91"/>
      <c r="G442" s="91"/>
      <c r="H442" s="91"/>
    </row>
    <row r="443" spans="4:8" s="70" customFormat="1" ht="13.15">
      <c r="D443" s="91"/>
      <c r="E443" s="91"/>
      <c r="F443" s="91"/>
      <c r="G443" s="91"/>
      <c r="H443" s="91"/>
    </row>
    <row r="444" spans="4:8" s="70" customFormat="1" ht="13.15">
      <c r="D444" s="91"/>
      <c r="E444" s="91"/>
      <c r="F444" s="91"/>
      <c r="G444" s="91"/>
      <c r="H444" s="91"/>
    </row>
    <row r="445" spans="4:8" s="70" customFormat="1" ht="13.15">
      <c r="D445" s="91"/>
      <c r="E445" s="91"/>
      <c r="F445" s="91"/>
      <c r="G445" s="91"/>
      <c r="H445" s="91"/>
    </row>
    <row r="446" spans="4:8" s="70" customFormat="1" ht="13.15">
      <c r="D446" s="91"/>
      <c r="E446" s="91"/>
      <c r="F446" s="91"/>
      <c r="G446" s="91"/>
      <c r="H446" s="91"/>
    </row>
    <row r="447" spans="4:8" s="70" customFormat="1" ht="13.15">
      <c r="D447" s="91"/>
      <c r="E447" s="91"/>
      <c r="F447" s="91"/>
      <c r="G447" s="91"/>
      <c r="H447" s="91"/>
    </row>
    <row r="448" spans="4:8" s="70" customFormat="1" ht="13.15">
      <c r="D448" s="91"/>
      <c r="E448" s="91"/>
      <c r="F448" s="91"/>
      <c r="G448" s="91"/>
      <c r="H448" s="91"/>
    </row>
    <row r="449" spans="4:8" s="70" customFormat="1" ht="13.15">
      <c r="D449" s="91"/>
      <c r="E449" s="91"/>
      <c r="F449" s="91"/>
      <c r="G449" s="91"/>
      <c r="H449" s="91"/>
    </row>
    <row r="450" spans="4:8" s="70" customFormat="1" ht="13.15">
      <c r="D450" s="91"/>
      <c r="E450" s="91"/>
      <c r="F450" s="91"/>
      <c r="G450" s="91"/>
      <c r="H450" s="91"/>
    </row>
    <row r="451" spans="4:8" s="70" customFormat="1" ht="13.15">
      <c r="D451" s="91"/>
      <c r="E451" s="91"/>
      <c r="F451" s="91"/>
      <c r="G451" s="91"/>
      <c r="H451" s="91"/>
    </row>
    <row r="452" spans="4:8" s="70" customFormat="1" ht="13.15">
      <c r="D452" s="91"/>
      <c r="E452" s="91"/>
      <c r="F452" s="91"/>
      <c r="G452" s="91"/>
      <c r="H452" s="91"/>
    </row>
    <row r="453" spans="4:8" s="70" customFormat="1" ht="13.15">
      <c r="D453" s="91"/>
      <c r="E453" s="91"/>
      <c r="F453" s="91"/>
      <c r="G453" s="91"/>
      <c r="H453" s="91"/>
    </row>
    <row r="454" spans="4:8" s="70" customFormat="1" ht="13.15">
      <c r="D454" s="91"/>
      <c r="E454" s="91"/>
      <c r="F454" s="91"/>
      <c r="G454" s="91"/>
      <c r="H454" s="91"/>
    </row>
    <row r="455" spans="4:8" s="70" customFormat="1" ht="13.15">
      <c r="D455" s="91"/>
      <c r="E455" s="91"/>
      <c r="F455" s="91"/>
      <c r="G455" s="91"/>
      <c r="H455" s="91"/>
    </row>
    <row r="456" spans="4:8" s="70" customFormat="1" ht="13.15">
      <c r="D456" s="91"/>
      <c r="E456" s="91"/>
      <c r="F456" s="91"/>
      <c r="G456" s="91"/>
      <c r="H456" s="91"/>
    </row>
    <row r="457" spans="4:8" s="70" customFormat="1" ht="13.15">
      <c r="D457" s="91"/>
      <c r="E457" s="91"/>
      <c r="F457" s="91"/>
      <c r="G457" s="91"/>
      <c r="H457" s="91"/>
    </row>
    <row r="458" spans="4:8" s="70" customFormat="1" ht="13.15">
      <c r="D458" s="91"/>
      <c r="E458" s="91"/>
      <c r="F458" s="91"/>
      <c r="G458" s="91"/>
      <c r="H458" s="91"/>
    </row>
    <row r="459" spans="4:8" s="70" customFormat="1" ht="13.15">
      <c r="D459" s="91"/>
      <c r="E459" s="91"/>
      <c r="F459" s="91"/>
      <c r="G459" s="91"/>
      <c r="H459" s="91"/>
    </row>
    <row r="460" spans="4:8" s="70" customFormat="1" ht="13.15">
      <c r="D460" s="91"/>
      <c r="E460" s="91"/>
      <c r="F460" s="91"/>
      <c r="G460" s="91"/>
      <c r="H460" s="91"/>
    </row>
    <row r="461" spans="4:8" s="70" customFormat="1" ht="13.15">
      <c r="D461" s="91"/>
      <c r="E461" s="91"/>
      <c r="F461" s="91"/>
      <c r="G461" s="91"/>
      <c r="H461" s="91"/>
    </row>
    <row r="462" spans="4:8" s="70" customFormat="1" ht="13.15">
      <c r="D462" s="91"/>
      <c r="E462" s="91"/>
      <c r="F462" s="91"/>
      <c r="G462" s="91"/>
      <c r="H462" s="91"/>
    </row>
    <row r="463" spans="4:8" s="70" customFormat="1" ht="13.15">
      <c r="D463" s="91"/>
      <c r="E463" s="91"/>
      <c r="F463" s="91"/>
      <c r="G463" s="91"/>
      <c r="H463" s="91"/>
    </row>
    <row r="464" spans="4:8" s="70" customFormat="1" ht="13.15">
      <c r="D464" s="91"/>
      <c r="E464" s="91"/>
      <c r="F464" s="91"/>
      <c r="G464" s="91"/>
      <c r="H464" s="91"/>
    </row>
    <row r="465" spans="4:8" s="70" customFormat="1" ht="13.15">
      <c r="D465" s="91"/>
      <c r="E465" s="91"/>
      <c r="F465" s="91"/>
      <c r="G465" s="91"/>
      <c r="H465" s="91"/>
    </row>
    <row r="466" spans="4:8" s="70" customFormat="1" ht="13.15">
      <c r="D466" s="91"/>
      <c r="E466" s="91"/>
      <c r="F466" s="91"/>
      <c r="G466" s="91"/>
      <c r="H466" s="91"/>
    </row>
    <row r="467" spans="4:8" s="70" customFormat="1" ht="13.15">
      <c r="D467" s="91"/>
      <c r="E467" s="91"/>
      <c r="F467" s="91"/>
      <c r="G467" s="91"/>
      <c r="H467" s="91"/>
    </row>
    <row r="468" spans="4:8" s="70" customFormat="1" ht="13.15">
      <c r="D468" s="91"/>
      <c r="E468" s="91"/>
      <c r="F468" s="91"/>
      <c r="G468" s="91"/>
      <c r="H468" s="91"/>
    </row>
    <row r="469" spans="4:8" s="70" customFormat="1" ht="13.15">
      <c r="D469" s="91"/>
      <c r="E469" s="91"/>
      <c r="F469" s="91"/>
      <c r="G469" s="91"/>
      <c r="H469" s="91"/>
    </row>
    <row r="470" spans="4:8" s="70" customFormat="1" ht="13.15">
      <c r="D470" s="91"/>
      <c r="E470" s="91"/>
      <c r="F470" s="91"/>
      <c r="G470" s="91"/>
      <c r="H470" s="91"/>
    </row>
    <row r="471" spans="4:8" s="70" customFormat="1" ht="13.15">
      <c r="D471" s="91"/>
      <c r="E471" s="91"/>
      <c r="F471" s="91"/>
      <c r="G471" s="91"/>
      <c r="H471" s="91"/>
    </row>
    <row r="472" spans="4:8" s="70" customFormat="1" ht="13.15">
      <c r="D472" s="91"/>
      <c r="E472" s="91"/>
      <c r="F472" s="91"/>
      <c r="G472" s="91"/>
      <c r="H472" s="91"/>
    </row>
    <row r="473" spans="4:8" s="70" customFormat="1" ht="13.15">
      <c r="D473" s="91"/>
      <c r="E473" s="91"/>
      <c r="F473" s="91"/>
      <c r="G473" s="91"/>
      <c r="H473" s="91"/>
    </row>
    <row r="474" spans="4:8" s="70" customFormat="1" ht="13.15">
      <c r="D474" s="91"/>
      <c r="E474" s="91"/>
      <c r="F474" s="91"/>
      <c r="G474" s="91"/>
      <c r="H474" s="91"/>
    </row>
    <row r="475" spans="4:8" s="70" customFormat="1" ht="13.15">
      <c r="D475" s="91"/>
      <c r="E475" s="91"/>
      <c r="F475" s="91"/>
      <c r="G475" s="91"/>
      <c r="H475" s="91"/>
    </row>
    <row r="476" spans="4:8" s="70" customFormat="1" ht="13.15">
      <c r="D476" s="91"/>
      <c r="E476" s="91"/>
      <c r="F476" s="91"/>
      <c r="G476" s="91"/>
      <c r="H476" s="91"/>
    </row>
    <row r="477" spans="4:8" s="70" customFormat="1" ht="13.15">
      <c r="D477" s="91"/>
      <c r="E477" s="91"/>
      <c r="F477" s="91"/>
      <c r="G477" s="91"/>
      <c r="H477" s="91"/>
    </row>
    <row r="478" spans="4:8" s="70" customFormat="1" ht="13.15">
      <c r="D478" s="91"/>
      <c r="E478" s="91"/>
      <c r="F478" s="91"/>
      <c r="G478" s="91"/>
      <c r="H478" s="91"/>
    </row>
    <row r="479" spans="4:8" s="70" customFormat="1" ht="13.15">
      <c r="D479" s="91"/>
      <c r="E479" s="91"/>
      <c r="F479" s="91"/>
      <c r="G479" s="91"/>
      <c r="H479" s="91"/>
    </row>
    <row r="480" spans="4:8" s="70" customFormat="1" ht="13.15">
      <c r="D480" s="91"/>
      <c r="E480" s="91"/>
      <c r="F480" s="91"/>
      <c r="G480" s="91"/>
      <c r="H480" s="91"/>
    </row>
    <row r="481" spans="4:8" s="70" customFormat="1" ht="13.15">
      <c r="D481" s="91"/>
      <c r="E481" s="91"/>
      <c r="F481" s="91"/>
      <c r="G481" s="91"/>
      <c r="H481" s="91"/>
    </row>
    <row r="482" spans="4:8" s="70" customFormat="1" ht="13.15">
      <c r="D482" s="91"/>
      <c r="E482" s="91"/>
      <c r="F482" s="91"/>
      <c r="G482" s="91"/>
      <c r="H482" s="91"/>
    </row>
    <row r="483" spans="4:8" s="70" customFormat="1" ht="13.15">
      <c r="D483" s="91"/>
      <c r="E483" s="91"/>
      <c r="F483" s="91"/>
      <c r="G483" s="91"/>
      <c r="H483" s="91"/>
    </row>
    <row r="484" spans="4:8" s="70" customFormat="1" ht="13.15">
      <c r="D484" s="91"/>
      <c r="E484" s="91"/>
      <c r="F484" s="91"/>
      <c r="G484" s="91"/>
      <c r="H484" s="91"/>
    </row>
    <row r="485" spans="4:8" s="70" customFormat="1" ht="13.15">
      <c r="D485" s="91"/>
      <c r="E485" s="91"/>
      <c r="F485" s="91"/>
      <c r="G485" s="91"/>
      <c r="H485" s="91"/>
    </row>
    <row r="486" spans="4:8" s="70" customFormat="1" ht="13.15">
      <c r="D486" s="91"/>
      <c r="E486" s="91"/>
      <c r="F486" s="91"/>
      <c r="G486" s="91"/>
      <c r="H486" s="91"/>
    </row>
    <row r="487" spans="4:8" s="70" customFormat="1" ht="13.15">
      <c r="D487" s="91"/>
      <c r="E487" s="91"/>
      <c r="F487" s="91"/>
      <c r="G487" s="91"/>
      <c r="H487" s="91"/>
    </row>
    <row r="488" spans="4:8" s="70" customFormat="1" ht="13.15">
      <c r="D488" s="91"/>
      <c r="E488" s="91"/>
      <c r="F488" s="91"/>
      <c r="G488" s="91"/>
      <c r="H488" s="91"/>
    </row>
    <row r="489" spans="4:8" s="70" customFormat="1" ht="13.15">
      <c r="D489" s="91"/>
      <c r="E489" s="91"/>
      <c r="F489" s="91"/>
      <c r="G489" s="91"/>
      <c r="H489" s="91"/>
    </row>
    <row r="490" spans="4:8" s="70" customFormat="1" ht="13.15">
      <c r="D490" s="91"/>
      <c r="E490" s="91"/>
      <c r="F490" s="91"/>
      <c r="G490" s="91"/>
      <c r="H490" s="91"/>
    </row>
    <row r="491" spans="4:8" s="70" customFormat="1" ht="13.15">
      <c r="D491" s="91"/>
      <c r="E491" s="91"/>
      <c r="F491" s="91"/>
      <c r="G491" s="91"/>
      <c r="H491" s="91"/>
    </row>
    <row r="492" spans="4:8" s="70" customFormat="1" ht="13.15">
      <c r="D492" s="91"/>
      <c r="E492" s="91"/>
      <c r="F492" s="91"/>
      <c r="G492" s="91"/>
      <c r="H492" s="91"/>
    </row>
    <row r="493" spans="4:8" s="70" customFormat="1" ht="13.15">
      <c r="D493" s="91"/>
      <c r="E493" s="91"/>
      <c r="F493" s="91"/>
      <c r="G493" s="91"/>
      <c r="H493" s="91"/>
    </row>
    <row r="494" spans="4:8" s="70" customFormat="1" ht="13.15">
      <c r="D494" s="91"/>
      <c r="E494" s="91"/>
      <c r="F494" s="91"/>
      <c r="G494" s="91"/>
      <c r="H494" s="91"/>
    </row>
    <row r="495" spans="4:8" s="70" customFormat="1" ht="13.15">
      <c r="D495" s="91"/>
      <c r="E495" s="91"/>
      <c r="F495" s="91"/>
      <c r="G495" s="91"/>
      <c r="H495" s="91"/>
    </row>
    <row r="496" spans="4:8" s="70" customFormat="1" ht="13.15">
      <c r="D496" s="91"/>
      <c r="E496" s="91"/>
      <c r="F496" s="91"/>
      <c r="G496" s="91"/>
      <c r="H496" s="91"/>
    </row>
    <row r="497" spans="4:8" s="70" customFormat="1" ht="13.15">
      <c r="D497" s="91"/>
      <c r="E497" s="91"/>
      <c r="F497" s="91"/>
      <c r="G497" s="91"/>
      <c r="H497" s="91"/>
    </row>
    <row r="498" spans="4:8" s="70" customFormat="1" ht="13.15">
      <c r="D498" s="91"/>
      <c r="E498" s="91"/>
      <c r="F498" s="91"/>
      <c r="G498" s="91"/>
      <c r="H498" s="91"/>
    </row>
    <row r="499" spans="4:8" s="70" customFormat="1" ht="13.15">
      <c r="D499" s="91"/>
      <c r="E499" s="91"/>
      <c r="F499" s="91"/>
      <c r="G499" s="91"/>
      <c r="H499" s="91"/>
    </row>
    <row r="500" spans="4:8" s="70" customFormat="1" ht="13.15">
      <c r="D500" s="91"/>
      <c r="E500" s="91"/>
      <c r="F500" s="91"/>
      <c r="G500" s="91"/>
      <c r="H500" s="91"/>
    </row>
    <row r="501" spans="4:8" s="70" customFormat="1" ht="13.15">
      <c r="D501" s="91"/>
      <c r="E501" s="91"/>
      <c r="F501" s="91"/>
      <c r="G501" s="91"/>
      <c r="H501" s="91"/>
    </row>
    <row r="502" spans="4:8" s="70" customFormat="1" ht="13.15">
      <c r="D502" s="91"/>
      <c r="E502" s="91"/>
      <c r="F502" s="91"/>
      <c r="G502" s="91"/>
      <c r="H502" s="91"/>
    </row>
    <row r="503" spans="4:8" s="70" customFormat="1" ht="13.15">
      <c r="D503" s="91"/>
      <c r="E503" s="91"/>
      <c r="F503" s="91"/>
      <c r="G503" s="91"/>
      <c r="H503" s="91"/>
    </row>
    <row r="504" spans="4:8" s="70" customFormat="1" ht="13.15">
      <c r="D504" s="91"/>
      <c r="E504" s="91"/>
      <c r="F504" s="91"/>
      <c r="G504" s="91"/>
      <c r="H504" s="91"/>
    </row>
    <row r="505" spans="4:8" s="70" customFormat="1" ht="13.15">
      <c r="D505" s="91"/>
      <c r="E505" s="91"/>
      <c r="F505" s="91"/>
      <c r="G505" s="91"/>
      <c r="H505" s="91"/>
    </row>
    <row r="506" spans="4:8" s="70" customFormat="1" ht="13.15">
      <c r="D506" s="91"/>
      <c r="E506" s="91"/>
      <c r="F506" s="91"/>
      <c r="G506" s="91"/>
      <c r="H506" s="91"/>
    </row>
    <row r="507" spans="4:8" s="70" customFormat="1" ht="13.15">
      <c r="D507" s="91"/>
      <c r="E507" s="91"/>
      <c r="F507" s="91"/>
      <c r="G507" s="91"/>
      <c r="H507" s="91"/>
    </row>
    <row r="508" spans="4:8" s="70" customFormat="1" ht="13.15">
      <c r="D508" s="91"/>
      <c r="E508" s="91"/>
      <c r="F508" s="91"/>
      <c r="G508" s="91"/>
      <c r="H508" s="91"/>
    </row>
    <row r="509" spans="4:8" s="70" customFormat="1" ht="13.15">
      <c r="D509" s="91"/>
      <c r="E509" s="91"/>
      <c r="F509" s="91"/>
      <c r="G509" s="91"/>
      <c r="H509" s="91"/>
    </row>
    <row r="510" spans="4:8" s="70" customFormat="1" ht="13.15">
      <c r="D510" s="91"/>
      <c r="E510" s="91"/>
      <c r="F510" s="91"/>
      <c r="G510" s="91"/>
      <c r="H510" s="91"/>
    </row>
    <row r="511" spans="4:8" s="70" customFormat="1" ht="13.15">
      <c r="D511" s="91"/>
      <c r="E511" s="91"/>
      <c r="F511" s="91"/>
      <c r="G511" s="91"/>
      <c r="H511" s="91"/>
    </row>
    <row r="512" spans="4:8" s="70" customFormat="1" ht="13.15">
      <c r="D512" s="91"/>
      <c r="E512" s="91"/>
      <c r="F512" s="91"/>
      <c r="G512" s="91"/>
      <c r="H512" s="91"/>
    </row>
    <row r="513" spans="4:8" s="70" customFormat="1" ht="13.15">
      <c r="D513" s="91"/>
      <c r="E513" s="91"/>
      <c r="F513" s="91"/>
      <c r="G513" s="91"/>
      <c r="H513" s="91"/>
    </row>
    <row r="514" spans="4:8" s="70" customFormat="1" ht="13.15">
      <c r="D514" s="91"/>
      <c r="E514" s="91"/>
      <c r="F514" s="91"/>
      <c r="G514" s="91"/>
      <c r="H514" s="91"/>
    </row>
    <row r="515" spans="4:8" s="70" customFormat="1" ht="13.15">
      <c r="D515" s="91"/>
      <c r="E515" s="91"/>
      <c r="F515" s="91"/>
      <c r="G515" s="91"/>
      <c r="H515" s="91"/>
    </row>
    <row r="516" spans="4:8" s="70" customFormat="1" ht="13.15">
      <c r="D516" s="91"/>
      <c r="E516" s="91"/>
      <c r="F516" s="91"/>
      <c r="G516" s="91"/>
      <c r="H516" s="91"/>
    </row>
    <row r="517" spans="4:8" s="70" customFormat="1" ht="13.15">
      <c r="D517" s="91"/>
      <c r="E517" s="91"/>
      <c r="F517" s="91"/>
      <c r="G517" s="91"/>
      <c r="H517" s="91"/>
    </row>
    <row r="518" spans="4:8" s="70" customFormat="1" ht="13.15">
      <c r="D518" s="91"/>
      <c r="E518" s="91"/>
      <c r="F518" s="91"/>
      <c r="G518" s="91"/>
      <c r="H518" s="91"/>
    </row>
    <row r="519" spans="4:8" s="70" customFormat="1" ht="13.15">
      <c r="D519" s="91"/>
      <c r="E519" s="91"/>
      <c r="F519" s="91"/>
      <c r="G519" s="91"/>
      <c r="H519" s="91"/>
    </row>
    <row r="520" spans="4:8" s="70" customFormat="1" ht="13.15">
      <c r="D520" s="91"/>
      <c r="E520" s="91"/>
      <c r="F520" s="91"/>
      <c r="G520" s="91"/>
      <c r="H520" s="91"/>
    </row>
    <row r="521" spans="4:8" s="70" customFormat="1" ht="13.15">
      <c r="D521" s="91"/>
      <c r="E521" s="91"/>
      <c r="F521" s="91"/>
      <c r="G521" s="91"/>
      <c r="H521" s="91"/>
    </row>
    <row r="522" spans="4:8" s="70" customFormat="1" ht="13.15">
      <c r="D522" s="91"/>
      <c r="E522" s="91"/>
      <c r="F522" s="91"/>
      <c r="G522" s="91"/>
      <c r="H522" s="91"/>
    </row>
    <row r="523" spans="4:8" s="70" customFormat="1" ht="13.15">
      <c r="D523" s="91"/>
      <c r="E523" s="91"/>
      <c r="F523" s="91"/>
      <c r="G523" s="91"/>
      <c r="H523" s="91"/>
    </row>
    <row r="524" spans="4:8" s="70" customFormat="1" ht="13.15">
      <c r="D524" s="91"/>
      <c r="E524" s="91"/>
      <c r="F524" s="91"/>
      <c r="G524" s="91"/>
      <c r="H524" s="91"/>
    </row>
    <row r="525" spans="4:8" s="70" customFormat="1" ht="13.15">
      <c r="D525" s="91"/>
      <c r="E525" s="91"/>
      <c r="F525" s="91"/>
      <c r="G525" s="91"/>
      <c r="H525" s="91"/>
    </row>
    <row r="526" spans="4:8" s="70" customFormat="1" ht="13.15">
      <c r="D526" s="91"/>
      <c r="E526" s="91"/>
      <c r="F526" s="91"/>
      <c r="G526" s="91"/>
      <c r="H526" s="91"/>
    </row>
    <row r="527" spans="4:8" s="70" customFormat="1" ht="13.15">
      <c r="D527" s="91"/>
      <c r="E527" s="91"/>
      <c r="F527" s="91"/>
      <c r="G527" s="91"/>
      <c r="H527" s="91"/>
    </row>
    <row r="528" spans="4:8" s="70" customFormat="1" ht="13.15">
      <c r="D528" s="91"/>
      <c r="E528" s="91"/>
      <c r="F528" s="91"/>
      <c r="G528" s="91"/>
      <c r="H528" s="91"/>
    </row>
    <row r="529" spans="4:8" s="70" customFormat="1" ht="13.15">
      <c r="D529" s="91"/>
      <c r="E529" s="91"/>
      <c r="F529" s="91"/>
      <c r="G529" s="91"/>
      <c r="H529" s="91"/>
    </row>
    <row r="530" spans="4:8" s="70" customFormat="1" ht="13.15">
      <c r="D530" s="91"/>
      <c r="E530" s="91"/>
      <c r="F530" s="91"/>
      <c r="G530" s="91"/>
      <c r="H530" s="91"/>
    </row>
    <row r="531" spans="4:8" s="70" customFormat="1" ht="13.15">
      <c r="D531" s="91"/>
      <c r="E531" s="91"/>
      <c r="F531" s="91"/>
      <c r="G531" s="91"/>
      <c r="H531" s="91"/>
    </row>
    <row r="532" spans="4:8" s="70" customFormat="1" ht="13.15">
      <c r="D532" s="91"/>
      <c r="E532" s="91"/>
      <c r="F532" s="91"/>
      <c r="G532" s="91"/>
      <c r="H532" s="91"/>
    </row>
    <row r="533" spans="4:8" s="70" customFormat="1" ht="13.15">
      <c r="D533" s="91"/>
      <c r="E533" s="91"/>
      <c r="F533" s="91"/>
      <c r="G533" s="91"/>
      <c r="H533" s="91"/>
    </row>
    <row r="534" spans="4:8" s="70" customFormat="1" ht="13.15">
      <c r="D534" s="91"/>
      <c r="E534" s="91"/>
      <c r="F534" s="91"/>
      <c r="G534" s="91"/>
      <c r="H534" s="91"/>
    </row>
    <row r="535" spans="4:8" s="70" customFormat="1" ht="13.15">
      <c r="D535" s="91"/>
      <c r="E535" s="91"/>
      <c r="F535" s="91"/>
      <c r="G535" s="91"/>
      <c r="H535" s="91"/>
    </row>
    <row r="536" spans="4:8" s="70" customFormat="1" ht="13.15">
      <c r="D536" s="91"/>
      <c r="E536" s="91"/>
      <c r="F536" s="91"/>
      <c r="G536" s="91"/>
      <c r="H536" s="91"/>
    </row>
    <row r="537" spans="4:8" s="70" customFormat="1" ht="13.15">
      <c r="D537" s="91"/>
      <c r="E537" s="91"/>
      <c r="F537" s="91"/>
      <c r="G537" s="91"/>
      <c r="H537" s="91"/>
    </row>
    <row r="538" spans="4:8" s="70" customFormat="1" ht="13.15">
      <c r="D538" s="91"/>
      <c r="E538" s="91"/>
      <c r="F538" s="91"/>
      <c r="G538" s="91"/>
      <c r="H538" s="91"/>
    </row>
    <row r="539" spans="4:8" s="70" customFormat="1" ht="13.15">
      <c r="D539" s="91"/>
      <c r="E539" s="91"/>
      <c r="F539" s="91"/>
      <c r="G539" s="91"/>
      <c r="H539" s="91"/>
    </row>
    <row r="540" spans="4:8" s="70" customFormat="1" ht="13.15">
      <c r="D540" s="91"/>
      <c r="E540" s="91"/>
      <c r="F540" s="91"/>
      <c r="G540" s="91"/>
      <c r="H540" s="91"/>
    </row>
    <row r="541" spans="4:8" s="70" customFormat="1" ht="13.15">
      <c r="D541" s="91"/>
      <c r="E541" s="91"/>
      <c r="F541" s="91"/>
      <c r="G541" s="91"/>
      <c r="H541" s="91"/>
    </row>
    <row r="542" spans="4:8" s="70" customFormat="1" ht="13.15">
      <c r="D542" s="91"/>
      <c r="E542" s="91"/>
      <c r="F542" s="91"/>
      <c r="G542" s="91"/>
      <c r="H542" s="91"/>
    </row>
    <row r="543" spans="4:8" s="70" customFormat="1" ht="13.15">
      <c r="D543" s="91"/>
      <c r="E543" s="91"/>
      <c r="F543" s="91"/>
      <c r="G543" s="91"/>
      <c r="H543" s="91"/>
    </row>
    <row r="544" spans="4:8" s="70" customFormat="1" ht="13.15">
      <c r="D544" s="91"/>
      <c r="E544" s="91"/>
      <c r="F544" s="91"/>
      <c r="G544" s="91"/>
      <c r="H544" s="91"/>
    </row>
    <row r="545" spans="4:8" s="70" customFormat="1" ht="13.15">
      <c r="D545" s="91"/>
      <c r="E545" s="91"/>
      <c r="F545" s="91"/>
      <c r="G545" s="91"/>
      <c r="H545" s="91"/>
    </row>
    <row r="546" spans="4:8" s="70" customFormat="1" ht="13.15">
      <c r="D546" s="91"/>
      <c r="E546" s="91"/>
      <c r="F546" s="91"/>
      <c r="G546" s="91"/>
      <c r="H546" s="91"/>
    </row>
    <row r="547" spans="4:8" s="70" customFormat="1" ht="13.15">
      <c r="D547" s="91"/>
      <c r="E547" s="91"/>
      <c r="F547" s="91"/>
      <c r="G547" s="91"/>
      <c r="H547" s="91"/>
    </row>
    <row r="548" spans="4:8" s="70" customFormat="1" ht="13.15">
      <c r="D548" s="91"/>
      <c r="E548" s="91"/>
      <c r="F548" s="91"/>
      <c r="G548" s="91"/>
      <c r="H548" s="91"/>
    </row>
    <row r="549" spans="4:8" s="70" customFormat="1" ht="13.15">
      <c r="D549" s="91"/>
      <c r="E549" s="91"/>
      <c r="F549" s="91"/>
      <c r="G549" s="91"/>
      <c r="H549" s="91"/>
    </row>
    <row r="550" spans="4:8" s="70" customFormat="1" ht="13.15">
      <c r="D550" s="91"/>
      <c r="E550" s="91"/>
      <c r="F550" s="91"/>
      <c r="G550" s="91"/>
      <c r="H550" s="91"/>
    </row>
    <row r="551" spans="4:8" s="70" customFormat="1" ht="13.15">
      <c r="D551" s="91"/>
      <c r="E551" s="91"/>
      <c r="F551" s="91"/>
      <c r="G551" s="91"/>
      <c r="H551" s="91"/>
    </row>
    <row r="552" spans="4:8" s="70" customFormat="1" ht="13.15">
      <c r="D552" s="91"/>
      <c r="E552" s="91"/>
      <c r="F552" s="91"/>
      <c r="G552" s="91"/>
      <c r="H552" s="91"/>
    </row>
    <row r="553" spans="4:8" s="70" customFormat="1" ht="13.15">
      <c r="D553" s="91"/>
      <c r="E553" s="91"/>
      <c r="F553" s="91"/>
      <c r="G553" s="91"/>
      <c r="H553" s="91"/>
    </row>
    <row r="554" spans="4:8" s="70" customFormat="1" ht="13.15">
      <c r="D554" s="91"/>
      <c r="E554" s="91"/>
      <c r="F554" s="91"/>
      <c r="G554" s="91"/>
      <c r="H554" s="91"/>
    </row>
    <row r="555" spans="4:8" s="70" customFormat="1" ht="13.15">
      <c r="D555" s="91"/>
      <c r="E555" s="91"/>
      <c r="F555" s="91"/>
      <c r="G555" s="91"/>
      <c r="H555" s="91"/>
    </row>
    <row r="556" spans="4:8" s="70" customFormat="1" ht="13.15">
      <c r="D556" s="91"/>
      <c r="E556" s="91"/>
      <c r="F556" s="91"/>
      <c r="G556" s="91"/>
      <c r="H556" s="91"/>
    </row>
    <row r="557" spans="4:8" s="70" customFormat="1" ht="13.15">
      <c r="D557" s="91"/>
      <c r="E557" s="91"/>
      <c r="F557" s="91"/>
      <c r="G557" s="91"/>
      <c r="H557" s="91"/>
    </row>
    <row r="558" spans="4:8" s="70" customFormat="1" ht="13.15">
      <c r="D558" s="91"/>
      <c r="E558" s="91"/>
      <c r="F558" s="91"/>
      <c r="G558" s="91"/>
      <c r="H558" s="91"/>
    </row>
    <row r="559" spans="4:8" s="70" customFormat="1" ht="13.15">
      <c r="D559" s="91"/>
      <c r="E559" s="91"/>
      <c r="F559" s="91"/>
      <c r="G559" s="91"/>
      <c r="H559" s="91"/>
    </row>
    <row r="560" spans="4:8" s="70" customFormat="1" ht="13.15">
      <c r="D560" s="91"/>
      <c r="E560" s="91"/>
      <c r="F560" s="91"/>
      <c r="G560" s="91"/>
      <c r="H560" s="91"/>
    </row>
    <row r="561" spans="4:8" s="70" customFormat="1" ht="13.15">
      <c r="D561" s="91"/>
      <c r="E561" s="91"/>
      <c r="F561" s="91"/>
      <c r="G561" s="91"/>
      <c r="H561" s="91"/>
    </row>
    <row r="562" spans="4:8" s="70" customFormat="1" ht="13.15">
      <c r="D562" s="91"/>
      <c r="E562" s="91"/>
      <c r="F562" s="91"/>
      <c r="G562" s="91"/>
      <c r="H562" s="91"/>
    </row>
    <row r="563" spans="4:8" s="70" customFormat="1" ht="13.15">
      <c r="D563" s="91"/>
      <c r="E563" s="91"/>
      <c r="F563" s="91"/>
      <c r="G563" s="91"/>
      <c r="H563" s="91"/>
    </row>
    <row r="564" spans="4:8" s="70" customFormat="1" ht="13.15">
      <c r="D564" s="91"/>
      <c r="E564" s="91"/>
      <c r="F564" s="91"/>
      <c r="G564" s="91"/>
      <c r="H564" s="91"/>
    </row>
    <row r="565" spans="4:8" s="70" customFormat="1" ht="13.15">
      <c r="D565" s="91"/>
      <c r="E565" s="91"/>
      <c r="F565" s="91"/>
      <c r="G565" s="91"/>
      <c r="H565" s="91"/>
    </row>
    <row r="566" spans="4:8" s="70" customFormat="1" ht="13.15">
      <c r="D566" s="91"/>
      <c r="E566" s="91"/>
      <c r="F566" s="91"/>
      <c r="G566" s="91"/>
      <c r="H566" s="91"/>
    </row>
    <row r="567" spans="4:8" s="70" customFormat="1" ht="13.15">
      <c r="D567" s="91"/>
      <c r="E567" s="91"/>
      <c r="F567" s="91"/>
      <c r="G567" s="91"/>
      <c r="H567" s="91"/>
    </row>
    <row r="568" spans="4:8" s="70" customFormat="1" ht="13.15">
      <c r="D568" s="91"/>
      <c r="E568" s="91"/>
      <c r="F568" s="91"/>
      <c r="G568" s="91"/>
      <c r="H568" s="91"/>
    </row>
    <row r="569" spans="4:8" s="70" customFormat="1" ht="13.15">
      <c r="D569" s="91"/>
      <c r="E569" s="91"/>
      <c r="F569" s="91"/>
      <c r="G569" s="91"/>
      <c r="H569" s="91"/>
    </row>
    <row r="570" spans="4:8" s="70" customFormat="1" ht="13.15">
      <c r="D570" s="91"/>
      <c r="E570" s="91"/>
      <c r="F570" s="91"/>
      <c r="G570" s="91"/>
      <c r="H570" s="91"/>
    </row>
    <row r="571" spans="4:8" s="70" customFormat="1" ht="13.15">
      <c r="D571" s="91"/>
      <c r="E571" s="91"/>
      <c r="F571" s="91"/>
      <c r="G571" s="91"/>
      <c r="H571" s="91"/>
    </row>
    <row r="572" spans="4:8" s="70" customFormat="1" ht="13.15">
      <c r="D572" s="91"/>
      <c r="E572" s="91"/>
      <c r="F572" s="91"/>
      <c r="G572" s="91"/>
      <c r="H572" s="91"/>
    </row>
    <row r="573" spans="4:8" s="70" customFormat="1" ht="13.15">
      <c r="D573" s="91"/>
      <c r="E573" s="91"/>
      <c r="F573" s="91"/>
      <c r="G573" s="91"/>
      <c r="H573" s="91"/>
    </row>
    <row r="574" spans="4:8" s="70" customFormat="1" ht="13.15">
      <c r="D574" s="91"/>
      <c r="E574" s="91"/>
      <c r="F574" s="91"/>
      <c r="G574" s="91"/>
      <c r="H574" s="91"/>
    </row>
    <row r="575" spans="4:8" s="70" customFormat="1" ht="13.15">
      <c r="D575" s="91"/>
      <c r="E575" s="91"/>
      <c r="F575" s="91"/>
      <c r="G575" s="91"/>
      <c r="H575" s="91"/>
    </row>
    <row r="576" spans="4:8" s="70" customFormat="1" ht="13.15">
      <c r="D576" s="91"/>
      <c r="E576" s="91"/>
      <c r="F576" s="91"/>
      <c r="G576" s="91"/>
      <c r="H576" s="91"/>
    </row>
    <row r="577" spans="4:8" s="70" customFormat="1" ht="13.15">
      <c r="D577" s="91"/>
      <c r="E577" s="91"/>
      <c r="F577" s="91"/>
      <c r="G577" s="91"/>
      <c r="H577" s="91"/>
    </row>
    <row r="578" spans="4:8" s="70" customFormat="1" ht="13.15">
      <c r="D578" s="91"/>
      <c r="E578" s="91"/>
      <c r="F578" s="91"/>
      <c r="G578" s="91"/>
      <c r="H578" s="91"/>
    </row>
    <row r="579" spans="4:8" s="70" customFormat="1" ht="13.15">
      <c r="D579" s="91"/>
      <c r="E579" s="91"/>
      <c r="F579" s="91"/>
      <c r="G579" s="91"/>
      <c r="H579" s="91"/>
    </row>
    <row r="580" spans="4:8" s="70" customFormat="1" ht="13.15">
      <c r="D580" s="91"/>
      <c r="E580" s="91"/>
      <c r="F580" s="91"/>
      <c r="G580" s="91"/>
      <c r="H580" s="91"/>
    </row>
    <row r="581" spans="4:8" s="70" customFormat="1" ht="13.15">
      <c r="D581" s="91"/>
      <c r="E581" s="91"/>
      <c r="F581" s="91"/>
      <c r="G581" s="91"/>
      <c r="H581" s="91"/>
    </row>
    <row r="582" spans="4:8" s="70" customFormat="1" ht="13.15">
      <c r="D582" s="91"/>
      <c r="E582" s="91"/>
      <c r="F582" s="91"/>
      <c r="G582" s="91"/>
      <c r="H582" s="91"/>
    </row>
    <row r="583" spans="4:8" s="70" customFormat="1" ht="13.15">
      <c r="D583" s="91"/>
      <c r="E583" s="91"/>
      <c r="F583" s="91"/>
      <c r="G583" s="91"/>
      <c r="H583" s="91"/>
    </row>
    <row r="584" spans="4:8" s="70" customFormat="1" ht="13.15">
      <c r="D584" s="91"/>
      <c r="E584" s="91"/>
      <c r="F584" s="91"/>
      <c r="G584" s="91"/>
      <c r="H584" s="91"/>
    </row>
    <row r="585" spans="4:8" s="70" customFormat="1" ht="13.15">
      <c r="D585" s="91"/>
      <c r="E585" s="91"/>
      <c r="F585" s="91"/>
      <c r="G585" s="91"/>
      <c r="H585" s="91"/>
    </row>
    <row r="586" spans="4:8" s="70" customFormat="1" ht="13.15">
      <c r="D586" s="91"/>
      <c r="E586" s="91"/>
      <c r="F586" s="91"/>
      <c r="G586" s="91"/>
      <c r="H586" s="91"/>
    </row>
    <row r="587" spans="4:8" s="70" customFormat="1" ht="13.15">
      <c r="D587" s="91"/>
      <c r="E587" s="91"/>
      <c r="F587" s="91"/>
      <c r="G587" s="91"/>
      <c r="H587" s="91"/>
    </row>
    <row r="588" spans="4:8" s="70" customFormat="1" ht="13.15">
      <c r="D588" s="91"/>
      <c r="E588" s="91"/>
      <c r="F588" s="91"/>
      <c r="G588" s="91"/>
      <c r="H588" s="91"/>
    </row>
    <row r="589" spans="4:8" s="70" customFormat="1" ht="13.15">
      <c r="D589" s="91"/>
      <c r="E589" s="91"/>
      <c r="F589" s="91"/>
      <c r="G589" s="91"/>
      <c r="H589" s="91"/>
    </row>
    <row r="590" spans="4:8" s="70" customFormat="1" ht="13.15">
      <c r="D590" s="91"/>
      <c r="E590" s="91"/>
      <c r="F590" s="91"/>
      <c r="G590" s="91"/>
      <c r="H590" s="91"/>
    </row>
    <row r="591" spans="4:8" s="70" customFormat="1" ht="13.15">
      <c r="D591" s="91"/>
      <c r="E591" s="91"/>
      <c r="F591" s="91"/>
      <c r="G591" s="91"/>
      <c r="H591" s="91"/>
    </row>
    <row r="592" spans="4:8" s="70" customFormat="1" ht="13.15">
      <c r="D592" s="91"/>
      <c r="E592" s="91"/>
      <c r="F592" s="91"/>
      <c r="G592" s="91"/>
      <c r="H592" s="91"/>
    </row>
    <row r="593" spans="4:8" s="70" customFormat="1" ht="13.15">
      <c r="D593" s="91"/>
      <c r="E593" s="91"/>
      <c r="F593" s="91"/>
      <c r="G593" s="91"/>
      <c r="H593" s="91"/>
    </row>
    <row r="594" spans="4:8" s="70" customFormat="1" ht="13.15">
      <c r="D594" s="91"/>
      <c r="E594" s="91"/>
      <c r="F594" s="91"/>
      <c r="G594" s="91"/>
      <c r="H594" s="91"/>
    </row>
    <row r="595" spans="4:8" s="70" customFormat="1" ht="13.15">
      <c r="D595" s="91"/>
      <c r="E595" s="91"/>
      <c r="F595" s="91"/>
      <c r="G595" s="91"/>
      <c r="H595" s="91"/>
    </row>
    <row r="596" spans="4:8" s="70" customFormat="1" ht="13.15">
      <c r="D596" s="91"/>
      <c r="E596" s="91"/>
      <c r="F596" s="91"/>
      <c r="G596" s="91"/>
      <c r="H596" s="91"/>
    </row>
    <row r="597" spans="4:8" s="70" customFormat="1" ht="13.15">
      <c r="D597" s="91"/>
      <c r="E597" s="91"/>
      <c r="F597" s="91"/>
      <c r="G597" s="91"/>
      <c r="H597" s="91"/>
    </row>
    <row r="598" spans="4:8" s="70" customFormat="1" ht="13.15">
      <c r="D598" s="91"/>
      <c r="E598" s="91"/>
      <c r="F598" s="91"/>
      <c r="G598" s="91"/>
      <c r="H598" s="91"/>
    </row>
    <row r="599" spans="4:8" s="70" customFormat="1" ht="13.15">
      <c r="D599" s="91"/>
      <c r="E599" s="91"/>
      <c r="F599" s="91"/>
      <c r="G599" s="91"/>
      <c r="H599" s="91"/>
    </row>
    <row r="600" spans="4:8" s="70" customFormat="1" ht="13.15">
      <c r="D600" s="91"/>
      <c r="E600" s="91"/>
      <c r="F600" s="91"/>
      <c r="G600" s="91"/>
      <c r="H600" s="91"/>
    </row>
    <row r="601" spans="4:8" s="70" customFormat="1" ht="13.15">
      <c r="D601" s="91"/>
      <c r="E601" s="91"/>
      <c r="F601" s="91"/>
      <c r="G601" s="91"/>
      <c r="H601" s="91"/>
    </row>
    <row r="602" spans="4:8" s="70" customFormat="1" ht="13.15">
      <c r="D602" s="91"/>
      <c r="E602" s="91"/>
      <c r="F602" s="91"/>
      <c r="G602" s="91"/>
      <c r="H602" s="91"/>
    </row>
    <row r="603" spans="4:8" s="70" customFormat="1" ht="13.15">
      <c r="D603" s="91"/>
      <c r="E603" s="91"/>
      <c r="F603" s="91"/>
      <c r="G603" s="91"/>
      <c r="H603" s="91"/>
    </row>
    <row r="604" spans="4:8" s="70" customFormat="1" ht="13.15">
      <c r="D604" s="91"/>
      <c r="E604" s="91"/>
      <c r="F604" s="91"/>
      <c r="G604" s="91"/>
      <c r="H604" s="91"/>
    </row>
    <row r="605" spans="4:8" s="70" customFormat="1" ht="13.15">
      <c r="D605" s="91"/>
      <c r="E605" s="91"/>
      <c r="F605" s="91"/>
      <c r="G605" s="91"/>
      <c r="H605" s="91"/>
    </row>
    <row r="606" spans="4:8" s="70" customFormat="1" ht="13.15">
      <c r="D606" s="91"/>
      <c r="E606" s="91"/>
      <c r="F606" s="91"/>
      <c r="G606" s="91"/>
      <c r="H606" s="91"/>
    </row>
    <row r="607" spans="4:8" s="70" customFormat="1" ht="13.15">
      <c r="D607" s="91"/>
      <c r="E607" s="91"/>
      <c r="F607" s="91"/>
      <c r="G607" s="91"/>
      <c r="H607" s="91"/>
    </row>
    <row r="608" spans="4:8" s="70" customFormat="1" ht="13.15">
      <c r="D608" s="91"/>
      <c r="E608" s="91"/>
      <c r="F608" s="91"/>
      <c r="G608" s="91"/>
      <c r="H608" s="91"/>
    </row>
    <row r="609" spans="4:8" s="70" customFormat="1" ht="13.15">
      <c r="D609" s="91"/>
      <c r="E609" s="91"/>
      <c r="F609" s="91"/>
      <c r="G609" s="91"/>
      <c r="H609" s="91"/>
    </row>
    <row r="610" spans="4:8" s="70" customFormat="1" ht="13.15">
      <c r="D610" s="91"/>
      <c r="E610" s="91"/>
      <c r="F610" s="91"/>
      <c r="G610" s="91"/>
      <c r="H610" s="91"/>
    </row>
    <row r="611" spans="4:8" s="70" customFormat="1" ht="13.15">
      <c r="D611" s="91"/>
      <c r="E611" s="91"/>
      <c r="F611" s="91"/>
      <c r="G611" s="91"/>
      <c r="H611" s="91"/>
    </row>
    <row r="612" spans="4:8" s="70" customFormat="1" ht="13.15">
      <c r="D612" s="91"/>
      <c r="E612" s="91"/>
      <c r="F612" s="91"/>
      <c r="G612" s="91"/>
      <c r="H612" s="91"/>
    </row>
    <row r="613" spans="4:8" s="70" customFormat="1" ht="13.15">
      <c r="D613" s="91"/>
      <c r="E613" s="91"/>
      <c r="F613" s="91"/>
      <c r="G613" s="91"/>
      <c r="H613" s="91"/>
    </row>
    <row r="614" spans="4:8" s="70" customFormat="1" ht="13.15">
      <c r="D614" s="91"/>
      <c r="E614" s="91"/>
      <c r="F614" s="91"/>
      <c r="G614" s="91"/>
      <c r="H614" s="91"/>
    </row>
    <row r="615" spans="4:8" s="70" customFormat="1" ht="13.15">
      <c r="D615" s="91"/>
      <c r="E615" s="91"/>
      <c r="F615" s="91"/>
      <c r="G615" s="91"/>
      <c r="H615" s="91"/>
    </row>
    <row r="616" spans="4:8" s="70" customFormat="1" ht="13.15">
      <c r="D616" s="91"/>
      <c r="E616" s="91"/>
      <c r="F616" s="91"/>
      <c r="G616" s="91"/>
      <c r="H616" s="91"/>
    </row>
    <row r="617" spans="4:8" s="70" customFormat="1" ht="13.15">
      <c r="D617" s="91"/>
      <c r="E617" s="91"/>
      <c r="F617" s="91"/>
      <c r="G617" s="91"/>
      <c r="H617" s="91"/>
    </row>
    <row r="618" spans="4:8" s="70" customFormat="1" ht="13.15">
      <c r="D618" s="91"/>
      <c r="E618" s="91"/>
      <c r="F618" s="91"/>
      <c r="G618" s="91"/>
      <c r="H618" s="91"/>
    </row>
    <row r="619" spans="4:8" s="70" customFormat="1" ht="13.15">
      <c r="D619" s="91"/>
      <c r="E619" s="91"/>
      <c r="F619" s="91"/>
      <c r="G619" s="91"/>
      <c r="H619" s="91"/>
    </row>
    <row r="620" spans="4:8" s="70" customFormat="1" ht="13.15">
      <c r="D620" s="91"/>
      <c r="E620" s="91"/>
      <c r="F620" s="91"/>
      <c r="G620" s="91"/>
      <c r="H620" s="91"/>
    </row>
    <row r="621" spans="4:8" s="70" customFormat="1" ht="13.15">
      <c r="D621" s="91"/>
      <c r="E621" s="91"/>
      <c r="F621" s="91"/>
      <c r="G621" s="91"/>
      <c r="H621" s="91"/>
    </row>
    <row r="622" spans="4:8" s="70" customFormat="1" ht="13.15">
      <c r="D622" s="91"/>
      <c r="E622" s="91"/>
      <c r="F622" s="91"/>
      <c r="G622" s="91"/>
      <c r="H622" s="91"/>
    </row>
    <row r="623" spans="4:8" s="70" customFormat="1" ht="13.15">
      <c r="D623" s="91"/>
      <c r="E623" s="91"/>
      <c r="F623" s="91"/>
      <c r="G623" s="91"/>
      <c r="H623" s="91"/>
    </row>
    <row r="624" spans="4:8" s="70" customFormat="1" ht="13.15">
      <c r="D624" s="91"/>
      <c r="E624" s="91"/>
      <c r="F624" s="91"/>
      <c r="G624" s="91"/>
      <c r="H624" s="91"/>
    </row>
  </sheetData>
  <mergeCells count="140">
    <mergeCell ref="B106:C106"/>
    <mergeCell ref="B92:C92"/>
    <mergeCell ref="B98:C98"/>
    <mergeCell ref="B99:C99"/>
    <mergeCell ref="B100:C100"/>
    <mergeCell ref="B101:C101"/>
    <mergeCell ref="B102:C102"/>
    <mergeCell ref="B103:C103"/>
    <mergeCell ref="B104:C104"/>
    <mergeCell ref="B105:C105"/>
    <mergeCell ref="B73:C73"/>
    <mergeCell ref="B74:C74"/>
    <mergeCell ref="B80:C80"/>
    <mergeCell ref="B81:C81"/>
    <mergeCell ref="B82:C82"/>
    <mergeCell ref="B83:C83"/>
    <mergeCell ref="B89:C89"/>
    <mergeCell ref="B90:C90"/>
    <mergeCell ref="B91:C91"/>
    <mergeCell ref="B63:C63"/>
    <mergeCell ref="B64:C64"/>
    <mergeCell ref="B71:C71"/>
    <mergeCell ref="B72:C72"/>
    <mergeCell ref="B38:C38"/>
    <mergeCell ref="B47:C47"/>
    <mergeCell ref="B48:C48"/>
    <mergeCell ref="B49:C49"/>
    <mergeCell ref="B50:C50"/>
    <mergeCell ref="B51:C51"/>
    <mergeCell ref="B52:C52"/>
    <mergeCell ref="B39:C39"/>
    <mergeCell ref="B40:C40"/>
    <mergeCell ref="B41:C41"/>
    <mergeCell ref="B42:C42"/>
    <mergeCell ref="D69:E69"/>
    <mergeCell ref="D70:E70"/>
    <mergeCell ref="D71:E71"/>
    <mergeCell ref="D66:E66"/>
    <mergeCell ref="D67:E67"/>
    <mergeCell ref="D68:E68"/>
    <mergeCell ref="D63:E63"/>
    <mergeCell ref="D64:E64"/>
    <mergeCell ref="D65:E65"/>
    <mergeCell ref="D60:E60"/>
    <mergeCell ref="D61:E61"/>
    <mergeCell ref="D62:E62"/>
    <mergeCell ref="D57:E57"/>
    <mergeCell ref="D58:E58"/>
    <mergeCell ref="D59:E59"/>
    <mergeCell ref="B53:C53"/>
    <mergeCell ref="B46:C46"/>
    <mergeCell ref="B61:C61"/>
    <mergeCell ref="B62:C62"/>
    <mergeCell ref="D54:E54"/>
    <mergeCell ref="D55:E55"/>
    <mergeCell ref="D56:E56"/>
    <mergeCell ref="D53:E53"/>
    <mergeCell ref="D50:E50"/>
    <mergeCell ref="D51:E51"/>
    <mergeCell ref="D52:E52"/>
    <mergeCell ref="D47:E47"/>
    <mergeCell ref="D48:E48"/>
    <mergeCell ref="D49:E49"/>
    <mergeCell ref="D76:E76"/>
    <mergeCell ref="D77:E77"/>
    <mergeCell ref="D72:E72"/>
    <mergeCell ref="D73:E73"/>
    <mergeCell ref="D74:E74"/>
    <mergeCell ref="D108:E108"/>
    <mergeCell ref="D84:E84"/>
    <mergeCell ref="D85:E85"/>
    <mergeCell ref="D86:E86"/>
    <mergeCell ref="D81:E81"/>
    <mergeCell ref="D82:E82"/>
    <mergeCell ref="D83:E83"/>
    <mergeCell ref="D78:E78"/>
    <mergeCell ref="D79:E79"/>
    <mergeCell ref="D80:E80"/>
    <mergeCell ref="D75:E75"/>
    <mergeCell ref="D109:E109"/>
    <mergeCell ref="K16:K17"/>
    <mergeCell ref="L16:L17"/>
    <mergeCell ref="D105:E105"/>
    <mergeCell ref="D106:E106"/>
    <mergeCell ref="D107:E107"/>
    <mergeCell ref="D102:E102"/>
    <mergeCell ref="D103:E103"/>
    <mergeCell ref="D104:E104"/>
    <mergeCell ref="D99:E99"/>
    <mergeCell ref="D100:E100"/>
    <mergeCell ref="D101:E101"/>
    <mergeCell ref="D96:E96"/>
    <mergeCell ref="D97:E97"/>
    <mergeCell ref="D98:E98"/>
    <mergeCell ref="D93:E93"/>
    <mergeCell ref="D94:E94"/>
    <mergeCell ref="D95:E95"/>
    <mergeCell ref="D90:E90"/>
    <mergeCell ref="D91:E91"/>
    <mergeCell ref="D92:E92"/>
    <mergeCell ref="D87:E87"/>
    <mergeCell ref="D88:E88"/>
    <mergeCell ref="D89:E89"/>
    <mergeCell ref="D44:E44"/>
    <mergeCell ref="D45:E45"/>
    <mergeCell ref="D46:E46"/>
    <mergeCell ref="D43:E43"/>
    <mergeCell ref="D42:E42"/>
    <mergeCell ref="D39:E39"/>
    <mergeCell ref="D40:E40"/>
    <mergeCell ref="D41:E41"/>
    <mergeCell ref="D36:E36"/>
    <mergeCell ref="D37:E37"/>
    <mergeCell ref="D38:E38"/>
    <mergeCell ref="D33:E33"/>
    <mergeCell ref="M16:M17"/>
    <mergeCell ref="N16:N17"/>
    <mergeCell ref="O16:O17"/>
    <mergeCell ref="P16:P17"/>
    <mergeCell ref="W16:W17"/>
    <mergeCell ref="K15:V15"/>
    <mergeCell ref="A16:C17"/>
    <mergeCell ref="I16:I17"/>
    <mergeCell ref="S16:S17"/>
    <mergeCell ref="T16:T17"/>
    <mergeCell ref="U16:U17"/>
    <mergeCell ref="V16:V17"/>
    <mergeCell ref="B21:C21"/>
    <mergeCell ref="B22:C22"/>
    <mergeCell ref="B23:C23"/>
    <mergeCell ref="B24:C24"/>
    <mergeCell ref="D4:G4"/>
    <mergeCell ref="D5:G5"/>
    <mergeCell ref="D6:G6"/>
    <mergeCell ref="D7:G7"/>
    <mergeCell ref="D8:G8"/>
    <mergeCell ref="D9:G9"/>
    <mergeCell ref="D10:G10"/>
    <mergeCell ref="Q16:Q17"/>
    <mergeCell ref="R16:R17"/>
  </mergeCells>
  <pageMargins left="0.7" right="0.7" top="0.75" bottom="0.75" header="0.3" footer="0.3"/>
  <pageSetup paperSize="9" scale="56" fitToHeight="0" orientation="landscape"/>
  <headerFooter scaleWithDoc="0">
    <oddFooter xml:space="preserve">&amp;R&amp;"Arial,Regular"&amp;7GlobalQMS ID: 461.3, 27 May 2015
</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4613D-D708-4E7D-93F3-D1DD5589250A}">
  <sheetPr>
    <tabColor theme="3"/>
    <pageSetUpPr autoPageBreaks="0" fitToPage="1"/>
  </sheetPr>
  <dimension ref="A1:BF1005"/>
  <sheetViews>
    <sheetView showZeros="0" topLeftCell="D11" zoomScale="84" zoomScaleNormal="84" zoomScalePageLayoutView="120" workbookViewId="0">
      <selection activeCell="E18" sqref="E18"/>
    </sheetView>
  </sheetViews>
  <sheetFormatPr defaultColWidth="8.44140625" defaultRowHeight="12.75" customHeight="1"/>
  <cols>
    <col min="1" max="1" width="8.44140625" style="70"/>
    <col min="2" max="2" width="38.33203125" style="30" customWidth="1"/>
    <col min="3" max="3" width="17.5546875" style="30" customWidth="1"/>
    <col min="4" max="4" width="18.33203125" style="30" customWidth="1"/>
    <col min="5" max="5" width="20.33203125" style="30" customWidth="1"/>
    <col min="6" max="9" width="8.44140625" style="70"/>
    <col min="10" max="10" width="10.109375" style="70" customWidth="1"/>
    <col min="11" max="16" width="8.44140625" style="70"/>
    <col min="17" max="17" width="12.88671875" style="70" customWidth="1"/>
    <col min="18" max="18" width="8.5546875" style="70" customWidth="1"/>
    <col min="19" max="58" width="8.44140625" style="70"/>
    <col min="59" max="16384" width="8.44140625" style="30"/>
  </cols>
  <sheetData>
    <row r="1" spans="1:55" s="70" customFormat="1" ht="12.75" customHeight="1"/>
    <row r="2" spans="1:55" s="70" customFormat="1" ht="22.9" customHeight="1">
      <c r="B2" s="342" t="s">
        <v>64</v>
      </c>
      <c r="C2" s="569"/>
      <c r="D2" s="505"/>
    </row>
    <row r="3" spans="1:55" s="70" customFormat="1" ht="21.6" customHeight="1">
      <c r="B3" s="342" t="s">
        <v>65</v>
      </c>
      <c r="C3" s="569"/>
      <c r="D3" s="505"/>
    </row>
    <row r="4" spans="1:55" s="70" customFormat="1" ht="21" customHeight="1">
      <c r="B4" s="342" t="s">
        <v>66</v>
      </c>
      <c r="C4" s="569"/>
      <c r="D4" s="505"/>
    </row>
    <row r="5" spans="1:55" s="70" customFormat="1" ht="16.899999999999999" customHeight="1">
      <c r="B5" s="342" t="s">
        <v>67</v>
      </c>
      <c r="C5" s="569"/>
      <c r="D5" s="505"/>
    </row>
    <row r="6" spans="1:55" s="70" customFormat="1" ht="17.45" customHeight="1">
      <c r="B6" s="342" t="s">
        <v>68</v>
      </c>
      <c r="C6" s="569"/>
      <c r="D6" s="505"/>
    </row>
    <row r="7" spans="1:55" s="70" customFormat="1" ht="18.600000000000001" customHeight="1">
      <c r="B7" s="342" t="s">
        <v>69</v>
      </c>
      <c r="C7" s="569"/>
      <c r="D7" s="505"/>
    </row>
    <row r="8" spans="1:55" s="70" customFormat="1" ht="31.15" customHeight="1">
      <c r="B8" s="344" t="s">
        <v>70</v>
      </c>
      <c r="C8" s="569"/>
      <c r="D8" s="505"/>
    </row>
    <row r="9" spans="1:55" s="70" customFormat="1" ht="12.75" customHeight="1"/>
    <row r="10" spans="1:55" s="72" customFormat="1" ht="13.15"/>
    <row r="11" spans="1:55" s="29" customFormat="1" ht="52.5" customHeight="1">
      <c r="A11" s="77"/>
      <c r="B11" s="47" t="s">
        <v>174</v>
      </c>
      <c r="C11" s="48" t="s">
        <v>175</v>
      </c>
      <c r="D11" s="77"/>
      <c r="E11" s="7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row>
    <row r="12" spans="1:55" s="17" customFormat="1" ht="19.149999999999999" customHeight="1">
      <c r="A12" s="72"/>
      <c r="B12" s="347" t="s">
        <v>176</v>
      </c>
      <c r="C12" s="348">
        <f>'1. Detailed Budget '!H28</f>
        <v>0</v>
      </c>
      <c r="D12" s="72"/>
      <c r="E12" s="159"/>
      <c r="F12" s="72"/>
      <c r="G12" s="160"/>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row>
    <row r="13" spans="1:55" s="17" customFormat="1" ht="19.149999999999999" customHeight="1">
      <c r="A13" s="72"/>
      <c r="B13" s="347" t="s">
        <v>177</v>
      </c>
      <c r="C13" s="348">
        <f>'1. Detailed Budget '!H52</f>
        <v>0</v>
      </c>
      <c r="D13" s="72"/>
      <c r="E13" s="159"/>
      <c r="F13" s="72"/>
      <c r="G13" s="160"/>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row>
    <row r="14" spans="1:55" s="17" customFormat="1" ht="19.149999999999999" customHeight="1">
      <c r="A14" s="72"/>
      <c r="B14" s="347" t="s">
        <v>178</v>
      </c>
      <c r="C14" s="348">
        <f>'1. Detailed Budget '!H61</f>
        <v>0</v>
      </c>
      <c r="D14" s="72"/>
      <c r="E14" s="159"/>
      <c r="F14" s="72"/>
      <c r="G14" s="160"/>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row>
    <row r="15" spans="1:55" s="17" customFormat="1" ht="19.149999999999999" customHeight="1">
      <c r="A15" s="72"/>
      <c r="B15" s="347" t="s">
        <v>179</v>
      </c>
      <c r="C15" s="348">
        <f>'1. Detailed Budget '!H71</f>
        <v>0</v>
      </c>
      <c r="D15" s="72"/>
      <c r="E15" s="159"/>
      <c r="F15" s="72"/>
      <c r="G15" s="160"/>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row>
    <row r="16" spans="1:55" s="17" customFormat="1" ht="19.149999999999999" customHeight="1">
      <c r="A16" s="72"/>
      <c r="B16" s="347" t="s">
        <v>180</v>
      </c>
      <c r="C16" s="348">
        <f>'1. Detailed Budget '!H80</f>
        <v>0</v>
      </c>
      <c r="D16" s="72"/>
      <c r="E16" s="159"/>
      <c r="F16" s="72"/>
      <c r="G16" s="160"/>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row>
    <row r="17" spans="1:58" s="17" customFormat="1" ht="19.149999999999999" customHeight="1">
      <c r="A17" s="72"/>
      <c r="B17" s="347" t="s">
        <v>181</v>
      </c>
      <c r="C17" s="348">
        <f>'1. Detailed Budget '!H89</f>
        <v>0</v>
      </c>
      <c r="D17" s="72"/>
      <c r="E17" s="159"/>
      <c r="F17" s="72"/>
      <c r="G17" s="160"/>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row>
    <row r="18" spans="1:58" s="17" customFormat="1" ht="19.149999999999999" customHeight="1">
      <c r="A18" s="72"/>
      <c r="B18" s="347" t="s">
        <v>182</v>
      </c>
      <c r="C18" s="348">
        <f>'1. Detailed Budget '!H103</f>
        <v>0</v>
      </c>
      <c r="D18" s="72"/>
      <c r="E18" s="159"/>
      <c r="F18" s="72"/>
      <c r="G18" s="160"/>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row>
    <row r="19" spans="1:58" ht="21" customHeight="1">
      <c r="B19" s="49" t="s">
        <v>183</v>
      </c>
      <c r="C19" s="114">
        <f>SUM(C12:C18)</f>
        <v>0</v>
      </c>
      <c r="D19" s="70"/>
      <c r="E19" s="70"/>
      <c r="BD19" s="30"/>
      <c r="BE19" s="30"/>
      <c r="BF19" s="30"/>
    </row>
    <row r="20" spans="1:58" s="70" customFormat="1" ht="13.15"/>
    <row r="21" spans="1:58" s="70" customFormat="1" ht="13.15"/>
    <row r="22" spans="1:58" s="70" customFormat="1" ht="13.15"/>
    <row r="23" spans="1:58" s="70" customFormat="1" ht="13.15"/>
    <row r="24" spans="1:58" s="70" customFormat="1" ht="13.15"/>
    <row r="25" spans="1:58" s="70" customFormat="1" ht="13.15"/>
    <row r="26" spans="1:58" s="70" customFormat="1" ht="13.15"/>
    <row r="27" spans="1:58" s="70" customFormat="1" ht="13.15"/>
    <row r="28" spans="1:58" s="70" customFormat="1" ht="13.15"/>
    <row r="29" spans="1:58" s="70" customFormat="1" ht="13.15"/>
    <row r="30" spans="1:58" s="70" customFormat="1" ht="13.15"/>
    <row r="31" spans="1:58" s="70" customFormat="1" ht="13.15"/>
    <row r="32" spans="1:58" s="70" customFormat="1" ht="13.15"/>
    <row r="33" s="70" customFormat="1" ht="13.15"/>
    <row r="34" s="70" customFormat="1" ht="13.15"/>
    <row r="35" s="70" customFormat="1" ht="13.15"/>
    <row r="36" s="70" customFormat="1" ht="13.15"/>
    <row r="37" s="70" customFormat="1" ht="12.75" customHeight="1"/>
    <row r="38" s="70" customFormat="1" ht="12.75" customHeight="1"/>
    <row r="39" s="70" customFormat="1" ht="12.75" customHeight="1"/>
    <row r="40" s="70" customFormat="1" ht="12.75" customHeight="1"/>
    <row r="41" s="70" customFormat="1" ht="12.75" customHeight="1"/>
    <row r="42" s="70" customFormat="1" ht="12.75" customHeight="1"/>
    <row r="43" s="70" customFormat="1" ht="12.75" customHeight="1"/>
    <row r="44" s="70" customFormat="1" ht="12.75" customHeight="1"/>
    <row r="45" s="70" customFormat="1" ht="12.75" customHeight="1"/>
    <row r="46" s="70" customFormat="1" ht="12.75" customHeight="1"/>
    <row r="47" s="70" customFormat="1" ht="12.75" customHeight="1"/>
    <row r="48" s="70" customFormat="1" ht="12.75" customHeight="1"/>
    <row r="49" s="70" customFormat="1" ht="12.75" customHeight="1"/>
    <row r="50" s="70" customFormat="1" ht="12.75" customHeight="1"/>
    <row r="51" s="70" customFormat="1" ht="12.75" customHeight="1"/>
    <row r="52" s="70" customFormat="1" ht="12.75" customHeight="1"/>
    <row r="53" s="70" customFormat="1" ht="12.75" customHeight="1"/>
    <row r="54" s="70" customFormat="1" ht="12.75" customHeight="1"/>
    <row r="55" s="70" customFormat="1" ht="12.75" customHeight="1"/>
    <row r="56" s="70" customFormat="1" ht="12.75" customHeight="1"/>
    <row r="57" s="70" customFormat="1" ht="12.75" customHeight="1"/>
    <row r="58" s="70" customFormat="1" ht="12.75" customHeight="1"/>
    <row r="59" s="70" customFormat="1" ht="12.75" customHeight="1"/>
    <row r="60" s="70" customFormat="1" ht="12.75" customHeight="1"/>
    <row r="61" s="70" customFormat="1" ht="12.75" customHeight="1"/>
    <row r="62" s="70" customFormat="1" ht="12.75" customHeight="1"/>
    <row r="63" s="70" customFormat="1" ht="12.75" customHeight="1"/>
    <row r="64" s="70" customFormat="1" ht="12.75" customHeight="1"/>
    <row r="65" s="70" customFormat="1" ht="12.75" customHeight="1"/>
    <row r="66" s="70" customFormat="1" ht="12.75" customHeight="1"/>
    <row r="67" s="70" customFormat="1" ht="12.75" customHeight="1"/>
    <row r="68" s="70" customFormat="1" ht="12.75" customHeight="1"/>
    <row r="69" s="70" customFormat="1" ht="12.75" customHeight="1"/>
    <row r="70" s="70" customFormat="1" ht="12.75" customHeight="1"/>
    <row r="71" s="70" customFormat="1" ht="12.75" customHeight="1"/>
    <row r="72" s="70" customFormat="1" ht="12.75" customHeight="1"/>
    <row r="73" s="70" customFormat="1" ht="12.75" customHeight="1"/>
    <row r="74" s="70" customFormat="1" ht="12.75" customHeight="1"/>
    <row r="75" s="70" customFormat="1" ht="12.75" customHeight="1"/>
    <row r="76" s="70" customFormat="1" ht="12.75" customHeight="1"/>
    <row r="77" s="70" customFormat="1" ht="12.75" customHeight="1"/>
    <row r="78" s="70" customFormat="1" ht="12.75" customHeight="1"/>
    <row r="79" s="70" customFormat="1" ht="12.75" customHeight="1"/>
    <row r="80" s="70" customFormat="1" ht="12.75" customHeight="1"/>
    <row r="81" s="70" customFormat="1" ht="12.75" customHeight="1"/>
    <row r="82" s="70" customFormat="1" ht="12.75" customHeight="1"/>
    <row r="83" s="70" customFormat="1" ht="12.75" customHeight="1"/>
    <row r="84" s="70" customFormat="1" ht="12.75" customHeight="1"/>
    <row r="85" s="70" customFormat="1" ht="12.75" customHeight="1"/>
    <row r="86" s="70" customFormat="1" ht="12.75" customHeight="1"/>
    <row r="87" s="70" customFormat="1" ht="12.75" customHeight="1"/>
    <row r="88" s="70" customFormat="1" ht="12.75" customHeight="1"/>
    <row r="89" s="70" customFormat="1" ht="12.75" customHeight="1"/>
    <row r="90" s="70" customFormat="1" ht="12.75" customHeight="1"/>
    <row r="91" s="70" customFormat="1" ht="12.75" customHeight="1"/>
    <row r="92" s="70" customFormat="1" ht="12.75" customHeight="1"/>
    <row r="93" s="70" customFormat="1" ht="12.75" customHeight="1"/>
    <row r="94" s="70" customFormat="1" ht="12.75" customHeight="1"/>
    <row r="95" s="70" customFormat="1" ht="12.75" customHeight="1"/>
    <row r="96" s="70" customFormat="1" ht="12.75" customHeight="1"/>
    <row r="97" s="70" customFormat="1" ht="12.75" customHeight="1"/>
    <row r="98" s="70" customFormat="1" ht="12.75" customHeight="1"/>
    <row r="99" s="70" customFormat="1" ht="12.75" customHeight="1"/>
    <row r="100" s="70" customFormat="1" ht="12.75" customHeight="1"/>
    <row r="101" s="70" customFormat="1" ht="12.75" customHeight="1"/>
    <row r="102" s="70" customFormat="1" ht="12.75" customHeight="1"/>
    <row r="103" s="70" customFormat="1" ht="12.75" customHeight="1"/>
    <row r="104" s="70" customFormat="1" ht="12.75" customHeight="1"/>
    <row r="105" s="70" customFormat="1" ht="12.75" customHeight="1"/>
    <row r="106" s="70" customFormat="1" ht="12.75" customHeight="1"/>
    <row r="107" s="70" customFormat="1" ht="12.75" customHeight="1"/>
    <row r="108" s="70" customFormat="1" ht="12.75" customHeight="1"/>
    <row r="109" s="70" customFormat="1" ht="12.75" customHeight="1"/>
    <row r="110" s="70" customFormat="1" ht="12.75" customHeight="1"/>
    <row r="111" s="70" customFormat="1" ht="12.75" customHeight="1"/>
    <row r="112" s="70" customFormat="1" ht="12.75" customHeight="1"/>
    <row r="113" s="70" customFormat="1" ht="12.75" customHeight="1"/>
    <row r="114" s="70" customFormat="1" ht="12.75" customHeight="1"/>
    <row r="115" s="70" customFormat="1" ht="12.75" customHeight="1"/>
    <row r="116" s="70" customFormat="1" ht="12.75" customHeight="1"/>
    <row r="117" s="70" customFormat="1" ht="12.75" customHeight="1"/>
    <row r="118" s="70" customFormat="1" ht="12.75" customHeight="1"/>
    <row r="119" s="70" customFormat="1" ht="12.75" customHeight="1"/>
    <row r="120" s="70" customFormat="1" ht="12.75" customHeight="1"/>
    <row r="121" s="70" customFormat="1" ht="12.75" customHeight="1"/>
    <row r="122" s="70" customFormat="1" ht="12.75" customHeight="1"/>
    <row r="123" s="70" customFormat="1" ht="12.75" customHeight="1"/>
    <row r="124" s="70" customFormat="1" ht="12.75" customHeight="1"/>
    <row r="125" s="70" customFormat="1" ht="12.75" customHeight="1"/>
    <row r="126" s="70" customFormat="1" ht="12.75" customHeight="1"/>
    <row r="127" s="70" customFormat="1" ht="12.75" customHeight="1"/>
    <row r="128" s="70" customFormat="1" ht="12.75" customHeight="1"/>
    <row r="129" s="70" customFormat="1" ht="12.75" customHeight="1"/>
    <row r="130" s="70" customFormat="1" ht="12.75" customHeight="1"/>
    <row r="131" s="70" customFormat="1" ht="12.75" customHeight="1"/>
    <row r="132" s="70" customFormat="1" ht="12.75" customHeight="1"/>
    <row r="133" s="70" customFormat="1" ht="12.75" customHeight="1"/>
    <row r="134" s="70" customFormat="1" ht="12.75" customHeight="1"/>
    <row r="135" s="70" customFormat="1" ht="12.75" customHeight="1"/>
    <row r="136" s="70" customFormat="1" ht="12.75" customHeight="1"/>
    <row r="137" s="70" customFormat="1" ht="12.75" customHeight="1"/>
    <row r="138" s="70" customFormat="1" ht="12.75" customHeight="1"/>
    <row r="139" s="70" customFormat="1" ht="12.75" customHeight="1"/>
    <row r="140" s="70" customFormat="1" ht="12.75" customHeight="1"/>
    <row r="141" s="70" customFormat="1" ht="12.75" customHeight="1"/>
    <row r="142" s="70" customFormat="1" ht="12.75" customHeight="1"/>
    <row r="143" s="70" customFormat="1" ht="12.75" customHeight="1"/>
    <row r="144" s="70" customFormat="1" ht="12.75" customHeight="1"/>
    <row r="145" s="70" customFormat="1" ht="12.75" customHeight="1"/>
    <row r="146" s="70" customFormat="1" ht="12.75" customHeight="1"/>
    <row r="147" s="70" customFormat="1" ht="12.75" customHeight="1"/>
    <row r="148" s="70" customFormat="1" ht="12.75" customHeight="1"/>
    <row r="149" s="70" customFormat="1" ht="12.75" customHeight="1"/>
    <row r="150" s="70" customFormat="1" ht="12.75" customHeight="1"/>
    <row r="151" s="70" customFormat="1" ht="12.75" customHeight="1"/>
    <row r="152" s="70" customFormat="1" ht="12.75" customHeight="1"/>
    <row r="153" s="70" customFormat="1" ht="12.75" customHeight="1"/>
    <row r="154" s="70" customFormat="1" ht="12.75" customHeight="1"/>
    <row r="155" s="70" customFormat="1" ht="12.75" customHeight="1"/>
    <row r="156" s="70" customFormat="1" ht="12.75" customHeight="1"/>
    <row r="157" s="70" customFormat="1" ht="12.75" customHeight="1"/>
    <row r="158" s="70" customFormat="1" ht="12.75" customHeight="1"/>
    <row r="159" s="70" customFormat="1" ht="12.75" customHeight="1"/>
    <row r="160" s="70" customFormat="1" ht="12.75" customHeight="1"/>
    <row r="161" s="70" customFormat="1" ht="12.75" customHeight="1"/>
    <row r="162" s="70" customFormat="1" ht="12.75" customHeight="1"/>
    <row r="163" s="70" customFormat="1" ht="12.75" customHeight="1"/>
    <row r="164" s="70" customFormat="1" ht="12.75" customHeight="1"/>
    <row r="165" s="70" customFormat="1" ht="12.75" customHeight="1"/>
    <row r="166" s="70" customFormat="1" ht="12.75" customHeight="1"/>
    <row r="167" s="70" customFormat="1" ht="12.75" customHeight="1"/>
    <row r="168" s="70" customFormat="1" ht="12.75" customHeight="1"/>
    <row r="169" s="70" customFormat="1" ht="12.75" customHeight="1"/>
    <row r="170" s="70" customFormat="1" ht="12.75" customHeight="1"/>
    <row r="171" s="70" customFormat="1" ht="12.75" customHeight="1"/>
    <row r="172" s="70" customFormat="1" ht="12.75" customHeight="1"/>
    <row r="173" s="70" customFormat="1" ht="12.75" customHeight="1"/>
    <row r="174" s="70" customFormat="1" ht="12.75" customHeight="1"/>
    <row r="175" s="70" customFormat="1" ht="12.75" customHeight="1"/>
    <row r="176" s="70" customFormat="1" ht="12.75" customHeight="1"/>
    <row r="177" s="70" customFormat="1" ht="12.75" customHeight="1"/>
    <row r="178" s="70" customFormat="1" ht="12.75" customHeight="1"/>
    <row r="179" s="70" customFormat="1" ht="12.75" customHeight="1"/>
    <row r="180" s="70" customFormat="1" ht="12.75" customHeight="1"/>
    <row r="181" s="70" customFormat="1" ht="12.75" customHeight="1"/>
    <row r="182" s="70" customFormat="1" ht="12.75" customHeight="1"/>
    <row r="183" s="70" customFormat="1" ht="12.75" customHeight="1"/>
    <row r="184" s="70" customFormat="1" ht="12.75" customHeight="1"/>
    <row r="185" s="70" customFormat="1" ht="12.75" customHeight="1"/>
    <row r="186" s="70" customFormat="1" ht="12.75" customHeight="1"/>
    <row r="187" s="70" customFormat="1" ht="12.75" customHeight="1"/>
    <row r="188" s="70" customFormat="1" ht="12.75" customHeight="1"/>
    <row r="189" s="70" customFormat="1" ht="12.75" customHeight="1"/>
    <row r="190" s="70" customFormat="1" ht="12.75" customHeight="1"/>
    <row r="191" s="70" customFormat="1" ht="12.75" customHeight="1"/>
    <row r="192" s="70" customFormat="1" ht="12.75" customHeight="1"/>
    <row r="193" s="70" customFormat="1" ht="12.75" customHeight="1"/>
    <row r="194" s="70" customFormat="1" ht="12.75" customHeight="1"/>
    <row r="195" s="70" customFormat="1" ht="12.75" customHeight="1"/>
    <row r="196" s="70" customFormat="1" ht="12.75" customHeight="1"/>
    <row r="197" s="70" customFormat="1" ht="12.75" customHeight="1"/>
    <row r="198" s="70" customFormat="1" ht="12.75" customHeight="1"/>
    <row r="199" s="70" customFormat="1" ht="12.75" customHeight="1"/>
    <row r="200" s="70" customFormat="1" ht="12.75" customHeight="1"/>
    <row r="201" s="70" customFormat="1" ht="12.75" customHeight="1"/>
    <row r="202" s="70" customFormat="1" ht="12.75" customHeight="1"/>
    <row r="203" s="70" customFormat="1" ht="12.75" customHeight="1"/>
    <row r="204" s="70" customFormat="1" ht="12.75" customHeight="1"/>
    <row r="205" s="70" customFormat="1" ht="12.75" customHeight="1"/>
    <row r="206" s="70" customFormat="1" ht="12.75" customHeight="1"/>
    <row r="207" s="70" customFormat="1" ht="12.75" customHeight="1"/>
    <row r="208" s="70" customFormat="1" ht="12.75" customHeight="1"/>
    <row r="209" s="70" customFormat="1" ht="12.75" customHeight="1"/>
    <row r="210" s="70" customFormat="1" ht="12.75" customHeight="1"/>
    <row r="211" s="70" customFormat="1" ht="12.75" customHeight="1"/>
    <row r="212" s="70" customFormat="1" ht="12.75" customHeight="1"/>
    <row r="213" s="70" customFormat="1" ht="12.75" customHeight="1"/>
    <row r="214" s="70" customFormat="1" ht="12.75" customHeight="1"/>
    <row r="215" s="70" customFormat="1" ht="12.75" customHeight="1"/>
    <row r="216" s="70" customFormat="1" ht="12.75" customHeight="1"/>
    <row r="217" s="70" customFormat="1" ht="12.75" customHeight="1"/>
    <row r="218" s="70" customFormat="1" ht="12.75" customHeight="1"/>
    <row r="219" s="70" customFormat="1" ht="12.75" customHeight="1"/>
    <row r="220" s="70" customFormat="1" ht="12.75" customHeight="1"/>
    <row r="221" s="70" customFormat="1" ht="12.75" customHeight="1"/>
    <row r="222" s="70" customFormat="1" ht="12.75" customHeight="1"/>
    <row r="223" s="70" customFormat="1" ht="12.75" customHeight="1"/>
    <row r="224" s="70" customFormat="1" ht="12.75" customHeight="1"/>
    <row r="225" s="70" customFormat="1" ht="12.75" customHeight="1"/>
    <row r="226" s="70" customFormat="1" ht="12.75" customHeight="1"/>
    <row r="227" s="70" customFormat="1" ht="12.75" customHeight="1"/>
    <row r="228" s="70" customFormat="1" ht="12.75" customHeight="1"/>
    <row r="229" s="70" customFormat="1" ht="12.75" customHeight="1"/>
    <row r="230" s="70" customFormat="1" ht="12.75" customHeight="1"/>
    <row r="231" s="70" customFormat="1" ht="12.75" customHeight="1"/>
    <row r="232" s="70" customFormat="1" ht="12.75" customHeight="1"/>
    <row r="233" s="70" customFormat="1" ht="12.75" customHeight="1"/>
    <row r="234" s="70" customFormat="1" ht="12.75" customHeight="1"/>
    <row r="235" s="70" customFormat="1" ht="12.75" customHeight="1"/>
    <row r="236" s="70" customFormat="1" ht="12.75" customHeight="1"/>
    <row r="237" s="70" customFormat="1" ht="12.75" customHeight="1"/>
    <row r="238" s="70" customFormat="1" ht="12.75" customHeight="1"/>
    <row r="239" s="70" customFormat="1" ht="12.75" customHeight="1"/>
    <row r="240" s="70" customFormat="1" ht="12.75" customHeight="1"/>
    <row r="241" s="70" customFormat="1" ht="12.75" customHeight="1"/>
    <row r="242" s="70" customFormat="1" ht="12.75" customHeight="1"/>
    <row r="243" s="70" customFormat="1" ht="12.75" customHeight="1"/>
    <row r="244" s="70" customFormat="1" ht="12.75" customHeight="1"/>
    <row r="245" s="70" customFormat="1" ht="12.75" customHeight="1"/>
    <row r="246" s="70" customFormat="1" ht="12.75" customHeight="1"/>
    <row r="247" s="70" customFormat="1" ht="12.75" customHeight="1"/>
    <row r="248" s="70" customFormat="1" ht="12.75" customHeight="1"/>
    <row r="249" s="70" customFormat="1" ht="12.75" customHeight="1"/>
    <row r="250" s="70" customFormat="1" ht="12.75" customHeight="1"/>
    <row r="251" s="70" customFormat="1" ht="12.75" customHeight="1"/>
    <row r="252" s="70" customFormat="1" ht="12.75" customHeight="1"/>
    <row r="253" s="70" customFormat="1" ht="12.75" customHeight="1"/>
    <row r="254" s="70" customFormat="1" ht="12.75" customHeight="1"/>
    <row r="255" s="70" customFormat="1" ht="12.75" customHeight="1"/>
    <row r="256" s="70" customFormat="1" ht="12.75" customHeight="1"/>
    <row r="257" s="70" customFormat="1" ht="12.75" customHeight="1"/>
    <row r="258" s="70" customFormat="1" ht="12.75" customHeight="1"/>
    <row r="259" s="70" customFormat="1" ht="12.75" customHeight="1"/>
    <row r="260" s="70" customFormat="1" ht="12.75" customHeight="1"/>
    <row r="261" s="70" customFormat="1" ht="12.75" customHeight="1"/>
    <row r="262" s="70" customFormat="1" ht="12.75" customHeight="1"/>
    <row r="263" s="70" customFormat="1" ht="12.75" customHeight="1"/>
    <row r="264" s="70" customFormat="1" ht="12.75" customHeight="1"/>
    <row r="265" s="70" customFormat="1" ht="12.75" customHeight="1"/>
    <row r="266" s="70" customFormat="1" ht="12.75" customHeight="1"/>
    <row r="267" s="70" customFormat="1" ht="12.75" customHeight="1"/>
    <row r="268" s="70" customFormat="1" ht="12.75" customHeight="1"/>
    <row r="269" s="70" customFormat="1" ht="12.75" customHeight="1"/>
    <row r="270" s="70" customFormat="1" ht="12.75" customHeight="1"/>
    <row r="271" s="70" customFormat="1" ht="12.75" customHeight="1"/>
    <row r="272" s="70" customFormat="1" ht="12.75" customHeight="1"/>
    <row r="273" s="70" customFormat="1" ht="12.75" customHeight="1"/>
    <row r="274" s="70" customFormat="1" ht="12.75" customHeight="1"/>
    <row r="275" s="70" customFormat="1" ht="12.75" customHeight="1"/>
    <row r="276" s="70" customFormat="1" ht="12.75" customHeight="1"/>
    <row r="277" s="70" customFormat="1" ht="12.75" customHeight="1"/>
    <row r="278" s="70" customFormat="1" ht="12.75" customHeight="1"/>
    <row r="279" s="70" customFormat="1" ht="12.75" customHeight="1"/>
    <row r="280" s="70" customFormat="1" ht="12.75" customHeight="1"/>
    <row r="281" s="70" customFormat="1" ht="12.75" customHeight="1"/>
    <row r="282" s="70" customFormat="1" ht="12.75" customHeight="1"/>
    <row r="283" s="70" customFormat="1" ht="12.75" customHeight="1"/>
    <row r="284" s="70" customFormat="1" ht="12.75" customHeight="1"/>
    <row r="285" s="70" customFormat="1" ht="12.75" customHeight="1"/>
    <row r="286" s="70" customFormat="1" ht="12.75" customHeight="1"/>
    <row r="287" s="70" customFormat="1" ht="12.75" customHeight="1"/>
    <row r="288" s="70" customFormat="1" ht="12.75" customHeight="1"/>
    <row r="289" s="70" customFormat="1" ht="12.75" customHeight="1"/>
    <row r="290" s="70" customFormat="1" ht="12.75" customHeight="1"/>
    <row r="291" s="70" customFormat="1" ht="12.75" customHeight="1"/>
    <row r="292" s="70" customFormat="1" ht="12.75" customHeight="1"/>
    <row r="293" s="70" customFormat="1" ht="12.75" customHeight="1"/>
    <row r="294" s="70" customFormat="1" ht="12.75" customHeight="1"/>
    <row r="295" s="70" customFormat="1" ht="12.75" customHeight="1"/>
    <row r="296" s="70" customFormat="1" ht="12.75" customHeight="1"/>
    <row r="297" s="70" customFormat="1" ht="12.75" customHeight="1"/>
    <row r="298" s="70" customFormat="1" ht="12.75" customHeight="1"/>
    <row r="299" s="70" customFormat="1" ht="12.75" customHeight="1"/>
    <row r="300" s="70" customFormat="1" ht="12.75" customHeight="1"/>
    <row r="301" s="70" customFormat="1" ht="12.75" customHeight="1"/>
    <row r="302" s="70" customFormat="1" ht="12.75" customHeight="1"/>
    <row r="303" s="70" customFormat="1" ht="12.75" customHeight="1"/>
    <row r="304" s="70" customFormat="1" ht="12.75" customHeight="1"/>
    <row r="305" s="70" customFormat="1" ht="12.75" customHeight="1"/>
    <row r="306" s="70" customFormat="1" ht="12.75" customHeight="1"/>
    <row r="307" s="70" customFormat="1" ht="12.75" customHeight="1"/>
    <row r="308" s="70" customFormat="1" ht="12.75" customHeight="1"/>
    <row r="309" s="70" customFormat="1" ht="12.75" customHeight="1"/>
    <row r="310" s="70" customFormat="1" ht="12.75" customHeight="1"/>
    <row r="311" s="70" customFormat="1" ht="12.75" customHeight="1"/>
    <row r="312" s="70" customFormat="1" ht="12.75" customHeight="1"/>
    <row r="313" s="70" customFormat="1" ht="12.75" customHeight="1"/>
    <row r="314" s="70" customFormat="1" ht="12.75" customHeight="1"/>
    <row r="315" s="70" customFormat="1" ht="12.75" customHeight="1"/>
    <row r="316" s="70" customFormat="1" ht="12.75" customHeight="1"/>
    <row r="317" s="70" customFormat="1" ht="12.75" customHeight="1"/>
    <row r="318" s="70" customFormat="1" ht="12.75" customHeight="1"/>
    <row r="319" s="70" customFormat="1" ht="12.75" customHeight="1"/>
    <row r="320" s="70" customFormat="1" ht="12.75" customHeight="1"/>
    <row r="321" s="70" customFormat="1" ht="12.75" customHeight="1"/>
    <row r="322" s="70" customFormat="1" ht="12.75" customHeight="1"/>
    <row r="323" s="70" customFormat="1" ht="12.75" customHeight="1"/>
    <row r="324" s="70" customFormat="1" ht="12.75" customHeight="1"/>
    <row r="325" s="70" customFormat="1" ht="12.75" customHeight="1"/>
    <row r="326" s="70" customFormat="1" ht="12.75" customHeight="1"/>
    <row r="327" s="70" customFormat="1" ht="12.75" customHeight="1"/>
    <row r="328" s="70" customFormat="1" ht="12.75" customHeight="1"/>
    <row r="329" s="70" customFormat="1" ht="12.75" customHeight="1"/>
    <row r="330" s="70" customFormat="1" ht="12.75" customHeight="1"/>
    <row r="331" s="70" customFormat="1" ht="12.75" customHeight="1"/>
    <row r="332" s="70" customFormat="1" ht="12.75" customHeight="1"/>
    <row r="333" s="70" customFormat="1" ht="12.75" customHeight="1"/>
    <row r="334" s="70" customFormat="1" ht="12.75" customHeight="1"/>
    <row r="335" s="70" customFormat="1" ht="12.75" customHeight="1"/>
    <row r="336" s="70" customFormat="1" ht="12.75" customHeight="1"/>
    <row r="337" s="70" customFormat="1" ht="12.75" customHeight="1"/>
    <row r="338" s="70" customFormat="1" ht="12.75" customHeight="1"/>
    <row r="339" s="70" customFormat="1" ht="12.75" customHeight="1"/>
    <row r="340" s="70" customFormat="1" ht="12.75" customHeight="1"/>
    <row r="341" s="70" customFormat="1" ht="12.75" customHeight="1"/>
    <row r="342" s="70" customFormat="1" ht="12.75" customHeight="1"/>
    <row r="343" s="70" customFormat="1" ht="12.75" customHeight="1"/>
    <row r="344" s="70" customFormat="1" ht="12.75" customHeight="1"/>
    <row r="345" s="70" customFormat="1" ht="12.75" customHeight="1"/>
    <row r="346" s="70" customFormat="1" ht="12.75" customHeight="1"/>
    <row r="347" s="70" customFormat="1" ht="12.75" customHeight="1"/>
    <row r="348" s="70" customFormat="1" ht="12.75" customHeight="1"/>
    <row r="349" s="70" customFormat="1" ht="12.75" customHeight="1"/>
    <row r="350" s="70" customFormat="1" ht="12.75" customHeight="1"/>
    <row r="351" s="70" customFormat="1" ht="12.75" customHeight="1"/>
    <row r="352" s="70" customFormat="1" ht="12.75" customHeight="1"/>
    <row r="353" s="70" customFormat="1" ht="12.75" customHeight="1"/>
    <row r="354" s="70" customFormat="1" ht="12.75" customHeight="1"/>
    <row r="355" s="70" customFormat="1" ht="12.75" customHeight="1"/>
    <row r="356" s="70" customFormat="1" ht="12.75" customHeight="1"/>
    <row r="357" s="70" customFormat="1" ht="12.75" customHeight="1"/>
    <row r="358" s="70" customFormat="1" ht="12.75" customHeight="1"/>
    <row r="359" s="70" customFormat="1" ht="12.75" customHeight="1"/>
    <row r="360" s="70" customFormat="1" ht="12.75" customHeight="1"/>
    <row r="361" s="70" customFormat="1" ht="12.75" customHeight="1"/>
    <row r="362" s="70" customFormat="1" ht="12.75" customHeight="1"/>
    <row r="363" s="70" customFormat="1" ht="12.75" customHeight="1"/>
    <row r="364" s="70" customFormat="1" ht="12.75" customHeight="1"/>
    <row r="365" s="70" customFormat="1" ht="12.75" customHeight="1"/>
    <row r="366" s="70" customFormat="1" ht="12.75" customHeight="1"/>
    <row r="367" s="70" customFormat="1" ht="12.75" customHeight="1"/>
    <row r="368" s="70" customFormat="1" ht="12.75" customHeight="1"/>
    <row r="369" s="70" customFormat="1" ht="12.75" customHeight="1"/>
    <row r="370" s="70" customFormat="1" ht="12.75" customHeight="1"/>
    <row r="371" s="70" customFormat="1" ht="12.75" customHeight="1"/>
    <row r="372" s="70" customFormat="1" ht="12.75" customHeight="1"/>
    <row r="373" s="70" customFormat="1" ht="12.75" customHeight="1"/>
    <row r="374" s="70" customFormat="1" ht="12.75" customHeight="1"/>
    <row r="375" s="70" customFormat="1" ht="12.75" customHeight="1"/>
    <row r="376" s="70" customFormat="1" ht="12.75" customHeight="1"/>
    <row r="377" s="70" customFormat="1" ht="12.75" customHeight="1"/>
    <row r="378" s="70" customFormat="1" ht="12.75" customHeight="1"/>
    <row r="379" s="70" customFormat="1" ht="12.75" customHeight="1"/>
    <row r="380" s="70" customFormat="1" ht="12.75" customHeight="1"/>
    <row r="381" s="70" customFormat="1" ht="12.75" customHeight="1"/>
    <row r="382" s="70" customFormat="1" ht="12.75" customHeight="1"/>
    <row r="383" s="70" customFormat="1" ht="12.75" customHeight="1"/>
    <row r="384" s="70" customFormat="1" ht="12.75" customHeight="1"/>
    <row r="385" s="70" customFormat="1" ht="12.75" customHeight="1"/>
    <row r="386" s="70" customFormat="1" ht="12.75" customHeight="1"/>
    <row r="387" s="70" customFormat="1" ht="12.75" customHeight="1"/>
    <row r="388" s="70" customFormat="1" ht="12.75" customHeight="1"/>
    <row r="389" s="70" customFormat="1" ht="12.75" customHeight="1"/>
    <row r="390" s="70" customFormat="1" ht="12.75" customHeight="1"/>
    <row r="391" s="70" customFormat="1" ht="12.75" customHeight="1"/>
    <row r="392" s="70" customFormat="1" ht="12.75" customHeight="1"/>
    <row r="393" s="70" customFormat="1" ht="12.75" customHeight="1"/>
    <row r="394" s="70" customFormat="1" ht="12.75" customHeight="1"/>
    <row r="395" s="70" customFormat="1" ht="12.75" customHeight="1"/>
    <row r="396" s="70" customFormat="1" ht="12.75" customHeight="1"/>
    <row r="397" s="70" customFormat="1" ht="12.75" customHeight="1"/>
    <row r="398" s="70" customFormat="1" ht="12.75" customHeight="1"/>
    <row r="399" s="70" customFormat="1" ht="12.75" customHeight="1"/>
    <row r="400" s="70" customFormat="1" ht="12.75" customHeight="1"/>
    <row r="401" s="70" customFormat="1" ht="12.75" customHeight="1"/>
    <row r="402" s="70" customFormat="1" ht="12.75" customHeight="1"/>
    <row r="403" s="70" customFormat="1" ht="12.75" customHeight="1"/>
    <row r="404" s="70" customFormat="1" ht="12.75" customHeight="1"/>
    <row r="405" s="70" customFormat="1" ht="12.75" customHeight="1"/>
    <row r="406" s="70" customFormat="1" ht="12.75" customHeight="1"/>
    <row r="407" s="70" customFormat="1" ht="12.75" customHeight="1"/>
    <row r="408" s="70" customFormat="1" ht="12.75" customHeight="1"/>
    <row r="409" s="70" customFormat="1" ht="12.75" customHeight="1"/>
    <row r="410" s="70" customFormat="1" ht="12.75" customHeight="1"/>
    <row r="411" s="70" customFormat="1" ht="12.75" customHeight="1"/>
    <row r="412" s="70" customFormat="1" ht="12.75" customHeight="1"/>
    <row r="413" s="70" customFormat="1" ht="12.75" customHeight="1"/>
    <row r="414" s="70" customFormat="1" ht="12.75" customHeight="1"/>
    <row r="415" s="70" customFormat="1" ht="12.75" customHeight="1"/>
    <row r="416" s="70" customFormat="1" ht="12.75" customHeight="1"/>
    <row r="417" s="70" customFormat="1" ht="12.75" customHeight="1"/>
    <row r="418" s="70" customFormat="1" ht="12.75" customHeight="1"/>
    <row r="419" s="70" customFormat="1" ht="12.75" customHeight="1"/>
    <row r="420" s="70" customFormat="1" ht="12.75" customHeight="1"/>
    <row r="421" s="70" customFormat="1" ht="12.75" customHeight="1"/>
    <row r="422" s="70" customFormat="1" ht="12.75" customHeight="1"/>
    <row r="423" s="70" customFormat="1" ht="12.75" customHeight="1"/>
    <row r="424" s="70" customFormat="1" ht="12.75" customHeight="1"/>
    <row r="425" s="70" customFormat="1" ht="12.75" customHeight="1"/>
    <row r="426" s="70" customFormat="1" ht="12.75" customHeight="1"/>
    <row r="427" s="70" customFormat="1" ht="12.75" customHeight="1"/>
    <row r="428" s="70" customFormat="1" ht="12.75" customHeight="1"/>
    <row r="429" s="70" customFormat="1" ht="12.75" customHeight="1"/>
    <row r="430" s="70" customFormat="1" ht="12.75" customHeight="1"/>
    <row r="431" s="70" customFormat="1" ht="12.75" customHeight="1"/>
    <row r="432" s="70" customFormat="1" ht="12.75" customHeight="1"/>
    <row r="433" s="70" customFormat="1" ht="12.75" customHeight="1"/>
    <row r="434" s="70" customFormat="1" ht="12.75" customHeight="1"/>
    <row r="435" s="70" customFormat="1" ht="12.75" customHeight="1"/>
    <row r="436" s="70" customFormat="1" ht="12.75" customHeight="1"/>
    <row r="437" s="70" customFormat="1" ht="12.75" customHeight="1"/>
    <row r="438" s="70" customFormat="1" ht="12.75" customHeight="1"/>
    <row r="439" s="70" customFormat="1" ht="12.75" customHeight="1"/>
    <row r="440" s="70" customFormat="1" ht="12.75" customHeight="1"/>
    <row r="441" s="70" customFormat="1" ht="12.75" customHeight="1"/>
    <row r="442" s="70" customFormat="1" ht="12.75" customHeight="1"/>
    <row r="443" s="70" customFormat="1" ht="12.75" customHeight="1"/>
    <row r="444" s="70" customFormat="1" ht="12.75" customHeight="1"/>
    <row r="445" s="70" customFormat="1" ht="12.75" customHeight="1"/>
    <row r="446" s="70" customFormat="1" ht="12.75" customHeight="1"/>
    <row r="447" s="70" customFormat="1" ht="12.75" customHeight="1"/>
    <row r="448" s="70" customFormat="1" ht="12.75" customHeight="1"/>
    <row r="449" s="70" customFormat="1" ht="12.75" customHeight="1"/>
    <row r="450" s="70" customFormat="1" ht="12.75" customHeight="1"/>
    <row r="451" s="70" customFormat="1" ht="12.75" customHeight="1"/>
    <row r="452" s="70" customFormat="1" ht="12.75" customHeight="1"/>
    <row r="453" s="70" customFormat="1" ht="12.75" customHeight="1"/>
    <row r="454" s="70" customFormat="1" ht="12.75" customHeight="1"/>
    <row r="455" s="70" customFormat="1" ht="12.75" customHeight="1"/>
    <row r="456" s="70" customFormat="1" ht="12.75" customHeight="1"/>
    <row r="457" s="70" customFormat="1" ht="12.75" customHeight="1"/>
    <row r="458" s="70" customFormat="1" ht="12.75" customHeight="1"/>
    <row r="459" s="70" customFormat="1" ht="12.75" customHeight="1"/>
    <row r="460" s="70" customFormat="1" ht="12.75" customHeight="1"/>
    <row r="461" s="70" customFormat="1" ht="12.75" customHeight="1"/>
    <row r="462" s="70" customFormat="1" ht="12.75" customHeight="1"/>
    <row r="463" s="70" customFormat="1" ht="12.75" customHeight="1"/>
    <row r="464" s="70" customFormat="1" ht="12.75" customHeight="1"/>
    <row r="465" s="70" customFormat="1" ht="12.75" customHeight="1"/>
    <row r="466" s="70" customFormat="1" ht="12.75" customHeight="1"/>
    <row r="467" s="70" customFormat="1" ht="12.75" customHeight="1"/>
    <row r="468" s="70" customFormat="1" ht="12.75" customHeight="1"/>
    <row r="469" s="70" customFormat="1" ht="12.75" customHeight="1"/>
    <row r="470" s="70" customFormat="1" ht="12.75" customHeight="1"/>
    <row r="471" s="70" customFormat="1" ht="12.75" customHeight="1"/>
    <row r="472" s="70" customFormat="1" ht="12.75" customHeight="1"/>
    <row r="473" s="70" customFormat="1" ht="12.75" customHeight="1"/>
    <row r="474" s="70" customFormat="1" ht="12.75" customHeight="1"/>
    <row r="475" s="70" customFormat="1" ht="12.75" customHeight="1"/>
    <row r="476" s="70" customFormat="1" ht="12.75" customHeight="1"/>
    <row r="477" s="70" customFormat="1" ht="12.75" customHeight="1"/>
    <row r="478" s="70" customFormat="1" ht="12.75" customHeight="1"/>
    <row r="479" s="70" customFormat="1" ht="12.75" customHeight="1"/>
    <row r="480" s="70" customFormat="1" ht="12.75" customHeight="1"/>
    <row r="481" s="70" customFormat="1" ht="12.75" customHeight="1"/>
    <row r="482" s="70" customFormat="1" ht="12.75" customHeight="1"/>
    <row r="483" s="70" customFormat="1" ht="12.75" customHeight="1"/>
    <row r="484" s="70" customFormat="1" ht="12.75" customHeight="1"/>
    <row r="485" s="70" customFormat="1" ht="12.75" customHeight="1"/>
    <row r="486" s="70" customFormat="1" ht="12.75" customHeight="1"/>
    <row r="487" s="70" customFormat="1" ht="12.75" customHeight="1"/>
    <row r="488" s="70" customFormat="1" ht="12.75" customHeight="1"/>
    <row r="489" s="70" customFormat="1" ht="12.75" customHeight="1"/>
    <row r="490" s="70" customFormat="1" ht="12.75" customHeight="1"/>
    <row r="491" s="70" customFormat="1" ht="12.75" customHeight="1"/>
    <row r="492" s="70" customFormat="1" ht="12.75" customHeight="1"/>
    <row r="493" s="70" customFormat="1" ht="12.75" customHeight="1"/>
    <row r="494" s="70" customFormat="1" ht="12.75" customHeight="1"/>
    <row r="495" s="70" customFormat="1" ht="12.75" customHeight="1"/>
    <row r="496" s="70" customFormat="1" ht="12.75" customHeight="1"/>
    <row r="497" s="70" customFormat="1" ht="12.75" customHeight="1"/>
    <row r="498" s="70" customFormat="1" ht="12.75" customHeight="1"/>
    <row r="499" s="70" customFormat="1" ht="12.75" customHeight="1"/>
    <row r="500" s="70" customFormat="1" ht="12.75" customHeight="1"/>
    <row r="501" s="70" customFormat="1" ht="12.75" customHeight="1"/>
    <row r="502" s="70" customFormat="1" ht="12.75" customHeight="1"/>
    <row r="503" s="70" customFormat="1" ht="12.75" customHeight="1"/>
    <row r="504" s="70" customFormat="1" ht="12.75" customHeight="1"/>
    <row r="505" s="70" customFormat="1" ht="12.75" customHeight="1"/>
    <row r="506" s="70" customFormat="1" ht="12.75" customHeight="1"/>
    <row r="507" s="70" customFormat="1" ht="12.75" customHeight="1"/>
    <row r="508" s="70" customFormat="1" ht="12.75" customHeight="1"/>
    <row r="509" s="70" customFormat="1" ht="12.75" customHeight="1"/>
    <row r="510" s="70" customFormat="1" ht="12.75" customHeight="1"/>
    <row r="511" s="70" customFormat="1" ht="12.75" customHeight="1"/>
    <row r="512" s="70" customFormat="1" ht="12.75" customHeight="1"/>
    <row r="513" s="70" customFormat="1" ht="12.75" customHeight="1"/>
    <row r="514" s="70" customFormat="1" ht="12.75" customHeight="1"/>
    <row r="515" s="70" customFormat="1" ht="12.75" customHeight="1"/>
    <row r="516" s="70" customFormat="1" ht="12.75" customHeight="1"/>
    <row r="517" s="70" customFormat="1" ht="12.75" customHeight="1"/>
    <row r="518" s="70" customFormat="1" ht="12.75" customHeight="1"/>
    <row r="519" s="70" customFormat="1" ht="12.75" customHeight="1"/>
    <row r="520" s="70" customFormat="1" ht="12.75" customHeight="1"/>
    <row r="521" s="70" customFormat="1" ht="12.75" customHeight="1"/>
    <row r="522" s="70" customFormat="1" ht="12.75" customHeight="1"/>
    <row r="523" s="70" customFormat="1" ht="12.75" customHeight="1"/>
    <row r="524" s="70" customFormat="1" ht="12.75" customHeight="1"/>
    <row r="525" s="70" customFormat="1" ht="12.75" customHeight="1"/>
    <row r="526" s="70" customFormat="1" ht="12.75" customHeight="1"/>
    <row r="527" s="70" customFormat="1" ht="12.75" customHeight="1"/>
    <row r="528" s="70" customFormat="1" ht="12.75" customHeight="1"/>
    <row r="529" s="70" customFormat="1" ht="12.75" customHeight="1"/>
    <row r="530" s="70" customFormat="1" ht="12.75" customHeight="1"/>
    <row r="531" s="70" customFormat="1" ht="12.75" customHeight="1"/>
    <row r="532" s="70" customFormat="1" ht="12.75" customHeight="1"/>
    <row r="533" s="70" customFormat="1" ht="12.75" customHeight="1"/>
    <row r="534" s="70" customFormat="1" ht="12.75" customHeight="1"/>
    <row r="535" s="70" customFormat="1" ht="12.75" customHeight="1"/>
    <row r="536" s="70" customFormat="1" ht="12.75" customHeight="1"/>
    <row r="537" s="70" customFormat="1" ht="12.75" customHeight="1"/>
    <row r="538" s="70" customFormat="1" ht="12.75" customHeight="1"/>
    <row r="539" s="70" customFormat="1" ht="12.75" customHeight="1"/>
    <row r="540" s="70" customFormat="1" ht="12.75" customHeight="1"/>
    <row r="541" s="70" customFormat="1" ht="12.75" customHeight="1"/>
    <row r="542" s="70" customFormat="1" ht="12.75" customHeight="1"/>
    <row r="543" s="70" customFormat="1" ht="12.75" customHeight="1"/>
    <row r="544" s="70" customFormat="1" ht="12.75" customHeight="1"/>
    <row r="545" s="70" customFormat="1" ht="12.75" customHeight="1"/>
    <row r="546" s="70" customFormat="1" ht="12.75" customHeight="1"/>
    <row r="547" s="70" customFormat="1" ht="12.75" customHeight="1"/>
    <row r="548" s="70" customFormat="1" ht="12.75" customHeight="1"/>
    <row r="549" s="70" customFormat="1" ht="12.75" customHeight="1"/>
    <row r="550" s="70" customFormat="1" ht="12.75" customHeight="1"/>
    <row r="551" s="70" customFormat="1" ht="12.75" customHeight="1"/>
    <row r="552" s="70" customFormat="1" ht="12.75" customHeight="1"/>
    <row r="553" s="70" customFormat="1" ht="12.75" customHeight="1"/>
    <row r="554" s="70" customFormat="1" ht="12.75" customHeight="1"/>
    <row r="555" s="70" customFormat="1" ht="12.75" customHeight="1"/>
    <row r="556" s="70" customFormat="1" ht="12.75" customHeight="1"/>
    <row r="557" s="70" customFormat="1" ht="12.75" customHeight="1"/>
    <row r="558" s="70" customFormat="1" ht="12.75" customHeight="1"/>
    <row r="559" s="70" customFormat="1" ht="12.75" customHeight="1"/>
    <row r="560" s="70" customFormat="1" ht="12.75" customHeight="1"/>
    <row r="561" s="70" customFormat="1" ht="12.75" customHeight="1"/>
    <row r="562" s="70" customFormat="1" ht="12.75" customHeight="1"/>
    <row r="563" s="70" customFormat="1" ht="12.75" customHeight="1"/>
    <row r="564" s="70" customFormat="1" ht="12.75" customHeight="1"/>
    <row r="565" s="70" customFormat="1" ht="12.75" customHeight="1"/>
    <row r="566" s="70" customFormat="1" ht="12.75" customHeight="1"/>
    <row r="567" s="70" customFormat="1" ht="12.75" customHeight="1"/>
    <row r="568" s="70" customFormat="1" ht="12.75" customHeight="1"/>
    <row r="569" s="70" customFormat="1" ht="12.75" customHeight="1"/>
    <row r="570" s="70" customFormat="1" ht="12.75" customHeight="1"/>
    <row r="571" s="70" customFormat="1" ht="12.75" customHeight="1"/>
    <row r="572" s="70" customFormat="1" ht="12.75" customHeight="1"/>
    <row r="573" s="70" customFormat="1" ht="12.75" customHeight="1"/>
    <row r="574" s="70" customFormat="1" ht="12.75" customHeight="1"/>
    <row r="575" s="70" customFormat="1" ht="12.75" customHeight="1"/>
    <row r="576" s="70" customFormat="1" ht="12.75" customHeight="1"/>
    <row r="577" s="70" customFormat="1" ht="12.75" customHeight="1"/>
    <row r="578" s="70" customFormat="1" ht="12.75" customHeight="1"/>
    <row r="579" s="70" customFormat="1" ht="12.75" customHeight="1"/>
    <row r="580" s="70" customFormat="1" ht="12.75" customHeight="1"/>
    <row r="581" s="70" customFormat="1" ht="12.75" customHeight="1"/>
    <row r="582" s="70" customFormat="1" ht="12.75" customHeight="1"/>
    <row r="583" s="70" customFormat="1" ht="12.75" customHeight="1"/>
    <row r="584" s="70" customFormat="1" ht="12.75" customHeight="1"/>
    <row r="585" s="70" customFormat="1" ht="12.75" customHeight="1"/>
    <row r="586" s="70" customFormat="1" ht="12.75" customHeight="1"/>
    <row r="587" s="70" customFormat="1" ht="12.75" customHeight="1"/>
    <row r="588" s="70" customFormat="1" ht="12.75" customHeight="1"/>
    <row r="589" s="70" customFormat="1" ht="12.75" customHeight="1"/>
    <row r="590" s="70" customFormat="1" ht="12.75" customHeight="1"/>
    <row r="591" s="70" customFormat="1" ht="12.75" customHeight="1"/>
    <row r="592" s="70" customFormat="1" ht="12.75" customHeight="1"/>
    <row r="593" s="70" customFormat="1" ht="12.75" customHeight="1"/>
    <row r="594" s="70" customFormat="1" ht="12.75" customHeight="1"/>
    <row r="595" s="70" customFormat="1" ht="12.75" customHeight="1"/>
    <row r="596" s="70" customFormat="1" ht="12.75" customHeight="1"/>
    <row r="597" s="70" customFormat="1" ht="12.75" customHeight="1"/>
    <row r="598" s="70" customFormat="1" ht="12.75" customHeight="1"/>
    <row r="599" s="70" customFormat="1" ht="12.75" customHeight="1"/>
    <row r="600" s="70" customFormat="1" ht="12.75" customHeight="1"/>
    <row r="601" s="70" customFormat="1" ht="12.75" customHeight="1"/>
    <row r="602" s="70" customFormat="1" ht="12.75" customHeight="1"/>
    <row r="603" s="70" customFormat="1" ht="12.75" customHeight="1"/>
    <row r="604" s="70" customFormat="1" ht="12.75" customHeight="1"/>
    <row r="605" s="70" customFormat="1" ht="12.75" customHeight="1"/>
    <row r="606" s="70" customFormat="1" ht="12.75" customHeight="1"/>
    <row r="607" s="70" customFormat="1" ht="12.75" customHeight="1"/>
    <row r="608" s="70" customFormat="1" ht="12.75" customHeight="1"/>
    <row r="609" s="70" customFormat="1" ht="12.75" customHeight="1"/>
    <row r="610" s="70" customFormat="1" ht="12.75" customHeight="1"/>
    <row r="611" s="70" customFormat="1" ht="12.75" customHeight="1"/>
    <row r="612" s="70" customFormat="1" ht="12.75" customHeight="1"/>
    <row r="613" s="70" customFormat="1" ht="12.75" customHeight="1"/>
    <row r="614" s="70" customFormat="1" ht="12.75" customHeight="1"/>
    <row r="615" s="70" customFormat="1" ht="12.75" customHeight="1"/>
    <row r="616" s="70" customFormat="1" ht="12.75" customHeight="1"/>
    <row r="617" s="70" customFormat="1" ht="12.75" customHeight="1"/>
    <row r="618" s="70" customFormat="1" ht="12.75" customHeight="1"/>
    <row r="619" s="70" customFormat="1" ht="12.75" customHeight="1"/>
    <row r="620" s="70" customFormat="1" ht="12.75" customHeight="1"/>
    <row r="621" s="70" customFormat="1" ht="12.75" customHeight="1"/>
    <row r="622" s="70" customFormat="1" ht="12.75" customHeight="1"/>
    <row r="623" s="70" customFormat="1" ht="12.75" customHeight="1"/>
    <row r="624" s="70" customFormat="1" ht="12.75" customHeight="1"/>
    <row r="625" s="70" customFormat="1" ht="12.75" customHeight="1"/>
    <row r="626" s="70" customFormat="1" ht="12.75" customHeight="1"/>
    <row r="627" s="70" customFormat="1" ht="12.75" customHeight="1"/>
    <row r="628" s="70" customFormat="1" ht="12.75" customHeight="1"/>
    <row r="629" s="70" customFormat="1" ht="12.75" customHeight="1"/>
    <row r="630" s="70" customFormat="1" ht="12.75" customHeight="1"/>
    <row r="631" s="70" customFormat="1" ht="12.75" customHeight="1"/>
    <row r="632" s="70" customFormat="1" ht="12.75" customHeight="1"/>
    <row r="633" s="70" customFormat="1" ht="12.75" customHeight="1"/>
    <row r="634" s="70" customFormat="1" ht="12.75" customHeight="1"/>
    <row r="635" s="70" customFormat="1" ht="12.75" customHeight="1"/>
    <row r="636" s="70" customFormat="1" ht="12.75" customHeight="1"/>
    <row r="637" s="70" customFormat="1" ht="12.75" customHeight="1"/>
    <row r="638" s="70" customFormat="1" ht="12.75" customHeight="1"/>
    <row r="639" s="70" customFormat="1" ht="12.75" customHeight="1"/>
    <row r="640" s="70" customFormat="1" ht="12.75" customHeight="1"/>
    <row r="641" s="70" customFormat="1" ht="12.75" customHeight="1"/>
    <row r="642" s="70" customFormat="1" ht="12.75" customHeight="1"/>
    <row r="643" s="70" customFormat="1" ht="12.75" customHeight="1"/>
    <row r="644" s="70" customFormat="1" ht="12.75" customHeight="1"/>
    <row r="645" s="70" customFormat="1" ht="12.75" customHeight="1"/>
    <row r="646" s="70" customFormat="1" ht="12.75" customHeight="1"/>
    <row r="647" s="70" customFormat="1" ht="12.75" customHeight="1"/>
    <row r="648" s="70" customFormat="1" ht="12.75" customHeight="1"/>
    <row r="649" s="70" customFormat="1" ht="12.75" customHeight="1"/>
    <row r="650" s="70" customFormat="1" ht="12.75" customHeight="1"/>
    <row r="651" s="70" customFormat="1" ht="12.75" customHeight="1"/>
    <row r="652" s="70" customFormat="1" ht="12.75" customHeight="1"/>
    <row r="653" s="70" customFormat="1" ht="12.75" customHeight="1"/>
    <row r="654" s="70" customFormat="1" ht="12.75" customHeight="1"/>
    <row r="655" s="70" customFormat="1" ht="12.75" customHeight="1"/>
    <row r="656" s="70" customFormat="1" ht="12.75" customHeight="1"/>
    <row r="657" s="70" customFormat="1" ht="12.75" customHeight="1"/>
    <row r="658" s="70" customFormat="1" ht="12.75" customHeight="1"/>
    <row r="659" s="70" customFormat="1" ht="12.75" customHeight="1"/>
    <row r="660" s="70" customFormat="1" ht="12.75" customHeight="1"/>
    <row r="661" s="70" customFormat="1" ht="12.75" customHeight="1"/>
    <row r="662" s="70" customFormat="1" ht="12.75" customHeight="1"/>
    <row r="663" s="70" customFormat="1" ht="12.75" customHeight="1"/>
    <row r="664" s="70" customFormat="1" ht="12.75" customHeight="1"/>
    <row r="665" s="70" customFormat="1" ht="12.75" customHeight="1"/>
    <row r="666" s="70" customFormat="1" ht="12.75" customHeight="1"/>
    <row r="667" s="70" customFormat="1" ht="12.75" customHeight="1"/>
    <row r="668" s="70" customFormat="1" ht="12.75" customHeight="1"/>
    <row r="669" s="70" customFormat="1" ht="12.75" customHeight="1"/>
    <row r="670" s="70" customFormat="1" ht="12.75" customHeight="1"/>
    <row r="671" s="70" customFormat="1" ht="12.75" customHeight="1"/>
    <row r="672" s="70" customFormat="1" ht="12.75" customHeight="1"/>
    <row r="673" s="70" customFormat="1" ht="12.75" customHeight="1"/>
    <row r="674" s="70" customFormat="1" ht="12.75" customHeight="1"/>
    <row r="675" s="70" customFormat="1" ht="12.75" customHeight="1"/>
    <row r="676" s="70" customFormat="1" ht="12.75" customHeight="1"/>
    <row r="677" s="70" customFormat="1" ht="12.75" customHeight="1"/>
    <row r="678" s="70" customFormat="1" ht="12.75" customHeight="1"/>
    <row r="679" s="70" customFormat="1" ht="12.75" customHeight="1"/>
    <row r="680" s="70" customFormat="1" ht="12.75" customHeight="1"/>
    <row r="681" s="70" customFormat="1" ht="12.75" customHeight="1"/>
    <row r="682" s="70" customFormat="1" ht="12.75" customHeight="1"/>
    <row r="683" s="70" customFormat="1" ht="12.75" customHeight="1"/>
    <row r="684" s="70" customFormat="1" ht="12.75" customHeight="1"/>
    <row r="685" s="70" customFormat="1" ht="12.75" customHeight="1"/>
    <row r="686" s="70" customFormat="1" ht="12.75" customHeight="1"/>
    <row r="687" s="70" customFormat="1" ht="12.75" customHeight="1"/>
    <row r="688" s="70" customFormat="1" ht="12.75" customHeight="1"/>
    <row r="689" s="70" customFormat="1" ht="12.75" customHeight="1"/>
    <row r="690" s="70" customFormat="1" ht="12.75" customHeight="1"/>
    <row r="691" s="70" customFormat="1" ht="12.75" customHeight="1"/>
    <row r="692" s="70" customFormat="1" ht="12.75" customHeight="1"/>
    <row r="693" s="70" customFormat="1" ht="12.75" customHeight="1"/>
    <row r="694" s="70" customFormat="1" ht="12.75" customHeight="1"/>
    <row r="695" s="70" customFormat="1" ht="12.75" customHeight="1"/>
    <row r="696" s="70" customFormat="1" ht="12.75" customHeight="1"/>
    <row r="697" s="70" customFormat="1" ht="12.75" customHeight="1"/>
    <row r="698" s="70" customFormat="1" ht="12.75" customHeight="1"/>
    <row r="699" s="70" customFormat="1" ht="12.75" customHeight="1"/>
    <row r="700" s="70" customFormat="1" ht="12.75" customHeight="1"/>
    <row r="701" s="70" customFormat="1" ht="12.75" customHeight="1"/>
    <row r="702" s="70" customFormat="1" ht="12.75" customHeight="1"/>
    <row r="703" s="70" customFormat="1" ht="12.75" customHeight="1"/>
    <row r="704" s="70" customFormat="1" ht="12.75" customHeight="1"/>
    <row r="705" s="70" customFormat="1" ht="12.75" customHeight="1"/>
    <row r="706" s="70" customFormat="1" ht="12.75" customHeight="1"/>
    <row r="707" s="70" customFormat="1" ht="12.75" customHeight="1"/>
    <row r="708" s="70" customFormat="1" ht="12.75" customHeight="1"/>
    <row r="709" s="70" customFormat="1" ht="12.75" customHeight="1"/>
    <row r="710" s="70" customFormat="1" ht="12.75" customHeight="1"/>
    <row r="711" s="70" customFormat="1" ht="12.75" customHeight="1"/>
    <row r="712" s="70" customFormat="1" ht="12.75" customHeight="1"/>
    <row r="713" s="70" customFormat="1" ht="12.75" customHeight="1"/>
    <row r="714" s="70" customFormat="1" ht="12.75" customHeight="1"/>
    <row r="715" s="70" customFormat="1" ht="12.75" customHeight="1"/>
    <row r="716" s="70" customFormat="1" ht="12.75" customHeight="1"/>
    <row r="717" s="70" customFormat="1" ht="12.75" customHeight="1"/>
    <row r="718" s="70" customFormat="1" ht="12.75" customHeight="1"/>
    <row r="719" s="70" customFormat="1" ht="12.75" customHeight="1"/>
    <row r="720" s="70" customFormat="1" ht="12.75" customHeight="1"/>
    <row r="721" s="70" customFormat="1" ht="12.75" customHeight="1"/>
    <row r="722" s="70" customFormat="1" ht="12.75" customHeight="1"/>
    <row r="723" s="70" customFormat="1" ht="12.75" customHeight="1"/>
    <row r="724" s="70" customFormat="1" ht="12.75" customHeight="1"/>
    <row r="725" s="70" customFormat="1" ht="12.75" customHeight="1"/>
    <row r="726" s="70" customFormat="1" ht="12.75" customHeight="1"/>
    <row r="727" s="70" customFormat="1" ht="12.75" customHeight="1"/>
    <row r="728" s="70" customFormat="1" ht="12.75" customHeight="1"/>
    <row r="729" s="70" customFormat="1" ht="12.75" customHeight="1"/>
    <row r="730" s="70" customFormat="1" ht="12.75" customHeight="1"/>
    <row r="731" s="70" customFormat="1" ht="12.75" customHeight="1"/>
    <row r="732" s="70" customFormat="1" ht="12.75" customHeight="1"/>
    <row r="733" s="70" customFormat="1" ht="12.75" customHeight="1"/>
    <row r="734" s="70" customFormat="1" ht="12.75" customHeight="1"/>
    <row r="735" s="70" customFormat="1" ht="12.75" customHeight="1"/>
    <row r="736" s="70" customFormat="1" ht="12.75" customHeight="1"/>
    <row r="737" s="70" customFormat="1" ht="12.75" customHeight="1"/>
    <row r="738" s="70" customFormat="1" ht="12.75" customHeight="1"/>
    <row r="739" s="70" customFormat="1" ht="12.75" customHeight="1"/>
    <row r="740" s="70" customFormat="1" ht="12.75" customHeight="1"/>
    <row r="741" s="70" customFormat="1" ht="12.75" customHeight="1"/>
    <row r="742" s="70" customFormat="1" ht="12.75" customHeight="1"/>
    <row r="743" s="70" customFormat="1" ht="12.75" customHeight="1"/>
    <row r="744" s="70" customFormat="1" ht="12.75" customHeight="1"/>
    <row r="745" s="70" customFormat="1" ht="12.75" customHeight="1"/>
    <row r="746" s="70" customFormat="1" ht="12.75" customHeight="1"/>
    <row r="747" s="70" customFormat="1" ht="12.75" customHeight="1"/>
    <row r="748" s="70" customFormat="1" ht="12.75" customHeight="1"/>
    <row r="749" s="70" customFormat="1" ht="12.75" customHeight="1"/>
    <row r="750" s="70" customFormat="1" ht="12.75" customHeight="1"/>
    <row r="751" s="70" customFormat="1" ht="12.75" customHeight="1"/>
    <row r="752" s="70" customFormat="1" ht="12.75" customHeight="1"/>
    <row r="753" s="70" customFormat="1" ht="12.75" customHeight="1"/>
    <row r="754" s="70" customFormat="1" ht="12.75" customHeight="1"/>
    <row r="755" s="70" customFormat="1" ht="12.75" customHeight="1"/>
    <row r="756" s="70" customFormat="1" ht="12.75" customHeight="1"/>
    <row r="757" s="70" customFormat="1" ht="12.75" customHeight="1"/>
    <row r="758" s="70" customFormat="1" ht="12.75" customHeight="1"/>
    <row r="759" s="70" customFormat="1" ht="12.75" customHeight="1"/>
    <row r="760" s="70" customFormat="1" ht="12.75" customHeight="1"/>
    <row r="761" s="70" customFormat="1" ht="12.75" customHeight="1"/>
    <row r="762" s="70" customFormat="1" ht="12.75" customHeight="1"/>
    <row r="763" s="70" customFormat="1" ht="12.75" customHeight="1"/>
    <row r="764" s="70" customFormat="1" ht="12.75" customHeight="1"/>
    <row r="765" s="70" customFormat="1" ht="12.75" customHeight="1"/>
    <row r="766" s="70" customFormat="1" ht="12.75" customHeight="1"/>
    <row r="767" s="70" customFormat="1" ht="12.75" customHeight="1"/>
    <row r="768" s="70" customFormat="1" ht="12.75" customHeight="1"/>
    <row r="769" s="70" customFormat="1" ht="12.75" customHeight="1"/>
    <row r="770" s="70" customFormat="1" ht="12.75" customHeight="1"/>
    <row r="771" s="70" customFormat="1" ht="12.75" customHeight="1"/>
    <row r="772" s="70" customFormat="1" ht="12.75" customHeight="1"/>
    <row r="773" s="70" customFormat="1" ht="12.75" customHeight="1"/>
    <row r="774" s="70" customFormat="1" ht="12.75" customHeight="1"/>
    <row r="775" s="70" customFormat="1" ht="12.75" customHeight="1"/>
    <row r="776" s="70" customFormat="1" ht="12.75" customHeight="1"/>
    <row r="777" s="70" customFormat="1" ht="12.75" customHeight="1"/>
    <row r="778" s="70" customFormat="1" ht="12.75" customHeight="1"/>
    <row r="779" s="70" customFormat="1" ht="12.75" customHeight="1"/>
    <row r="780" s="70" customFormat="1" ht="12.75" customHeight="1"/>
    <row r="781" s="70" customFormat="1" ht="12.75" customHeight="1"/>
    <row r="782" s="70" customFormat="1" ht="12.75" customHeight="1"/>
    <row r="783" s="70" customFormat="1" ht="12.75" customHeight="1"/>
    <row r="784" s="70" customFormat="1" ht="12.75" customHeight="1"/>
    <row r="785" s="70" customFormat="1" ht="12.75" customHeight="1"/>
    <row r="786" s="70" customFormat="1" ht="12.75" customHeight="1"/>
    <row r="787" s="70" customFormat="1" ht="12.75" customHeight="1"/>
    <row r="788" s="70" customFormat="1" ht="12.75" customHeight="1"/>
    <row r="789" s="70" customFormat="1" ht="12.75" customHeight="1"/>
    <row r="790" s="70" customFormat="1" ht="12.75" customHeight="1"/>
    <row r="791" s="70" customFormat="1" ht="12.75" customHeight="1"/>
    <row r="792" s="70" customFormat="1" ht="12.75" customHeight="1"/>
    <row r="793" s="70" customFormat="1" ht="12.75" customHeight="1"/>
    <row r="794" s="70" customFormat="1" ht="12.75" customHeight="1"/>
    <row r="795" s="70" customFormat="1" ht="12.75" customHeight="1"/>
    <row r="796" s="70" customFormat="1" ht="12.75" customHeight="1"/>
    <row r="797" s="70" customFormat="1" ht="12.75" customHeight="1"/>
    <row r="798" s="70" customFormat="1" ht="12.75" customHeight="1"/>
    <row r="799" s="70" customFormat="1" ht="12.75" customHeight="1"/>
    <row r="800" s="70" customFormat="1" ht="12.75" customHeight="1"/>
    <row r="801" s="70" customFormat="1" ht="12.75" customHeight="1"/>
    <row r="802" s="70" customFormat="1" ht="12.75" customHeight="1"/>
    <row r="803" s="70" customFormat="1" ht="12.75" customHeight="1"/>
    <row r="804" s="70" customFormat="1" ht="12.75" customHeight="1"/>
    <row r="805" s="70" customFormat="1" ht="12.75" customHeight="1"/>
    <row r="806" s="70" customFormat="1" ht="12.75" customHeight="1"/>
    <row r="807" s="70" customFormat="1" ht="12.75" customHeight="1"/>
    <row r="808" s="70" customFormat="1" ht="12.75" customHeight="1"/>
    <row r="809" s="70" customFormat="1" ht="12.75" customHeight="1"/>
    <row r="810" s="70" customFormat="1" ht="12.75" customHeight="1"/>
    <row r="811" s="70" customFormat="1" ht="12.75" customHeight="1"/>
    <row r="812" s="70" customFormat="1" ht="12.75" customHeight="1"/>
    <row r="813" s="70" customFormat="1" ht="12.75" customHeight="1"/>
    <row r="814" s="70" customFormat="1" ht="12.75" customHeight="1"/>
    <row r="815" s="70" customFormat="1" ht="12.75" customHeight="1"/>
    <row r="816" s="70" customFormat="1" ht="12.75" customHeight="1"/>
    <row r="817" s="70" customFormat="1" ht="12.75" customHeight="1"/>
    <row r="818" s="70" customFormat="1" ht="12.75" customHeight="1"/>
    <row r="819" s="70" customFormat="1" ht="12.75" customHeight="1"/>
    <row r="820" s="70" customFormat="1" ht="12.75" customHeight="1"/>
    <row r="821" s="70" customFormat="1" ht="12.75" customHeight="1"/>
    <row r="822" s="70" customFormat="1" ht="12.75" customHeight="1"/>
    <row r="823" s="70" customFormat="1" ht="12.75" customHeight="1"/>
    <row r="824" s="70" customFormat="1" ht="12.75" customHeight="1"/>
    <row r="825" s="70" customFormat="1" ht="12.75" customHeight="1"/>
    <row r="826" s="70" customFormat="1" ht="12.75" customHeight="1"/>
    <row r="827" s="70" customFormat="1" ht="12.75" customHeight="1"/>
    <row r="828" s="70" customFormat="1" ht="12.75" customHeight="1"/>
    <row r="829" s="70" customFormat="1" ht="12.75" customHeight="1"/>
    <row r="830" s="70" customFormat="1" ht="12.75" customHeight="1"/>
    <row r="831" s="70" customFormat="1" ht="12.75" customHeight="1"/>
    <row r="832" s="70" customFormat="1" ht="12.75" customHeight="1"/>
    <row r="833" s="70" customFormat="1" ht="12.75" customHeight="1"/>
    <row r="834" s="70" customFormat="1" ht="12.75" customHeight="1"/>
    <row r="835" s="70" customFormat="1" ht="12.75" customHeight="1"/>
    <row r="836" s="70" customFormat="1" ht="12.75" customHeight="1"/>
    <row r="837" s="70" customFormat="1" ht="12.75" customHeight="1"/>
    <row r="838" s="70" customFormat="1" ht="12.75" customHeight="1"/>
    <row r="839" s="70" customFormat="1" ht="12.75" customHeight="1"/>
    <row r="840" s="70" customFormat="1" ht="12.75" customHeight="1"/>
    <row r="841" s="70" customFormat="1" ht="12.75" customHeight="1"/>
    <row r="842" s="70" customFormat="1" ht="12.75" customHeight="1"/>
    <row r="843" s="70" customFormat="1" ht="12.75" customHeight="1"/>
    <row r="844" s="70" customFormat="1" ht="12.75" customHeight="1"/>
    <row r="845" s="70" customFormat="1" ht="12.75" customHeight="1"/>
    <row r="846" s="70" customFormat="1" ht="12.75" customHeight="1"/>
    <row r="847" s="70" customFormat="1" ht="12.75" customHeight="1"/>
    <row r="848" s="70" customFormat="1" ht="12.75" customHeight="1"/>
    <row r="849" s="70" customFormat="1" ht="12.75" customHeight="1"/>
    <row r="850" s="70" customFormat="1" ht="12.75" customHeight="1"/>
    <row r="851" s="70" customFormat="1" ht="12.75" customHeight="1"/>
    <row r="852" s="70" customFormat="1" ht="12.75" customHeight="1"/>
    <row r="853" s="70" customFormat="1" ht="12.75" customHeight="1"/>
    <row r="854" s="70" customFormat="1" ht="12.75" customHeight="1"/>
    <row r="855" s="70" customFormat="1" ht="12.75" customHeight="1"/>
    <row r="856" s="70" customFormat="1" ht="12.75" customHeight="1"/>
    <row r="857" s="70" customFormat="1" ht="12.75" customHeight="1"/>
    <row r="858" s="70" customFormat="1" ht="12.75" customHeight="1"/>
    <row r="859" s="70" customFormat="1" ht="12.75" customHeight="1"/>
    <row r="860" s="70" customFormat="1" ht="12.75" customHeight="1"/>
    <row r="861" s="70" customFormat="1" ht="12.75" customHeight="1"/>
    <row r="862" s="70" customFormat="1" ht="12.75" customHeight="1"/>
    <row r="863" s="70" customFormat="1" ht="12.75" customHeight="1"/>
    <row r="864" s="70" customFormat="1" ht="12.75" customHeight="1"/>
    <row r="865" s="70" customFormat="1" ht="12.75" customHeight="1"/>
    <row r="866" s="70" customFormat="1" ht="12.75" customHeight="1"/>
    <row r="867" s="70" customFormat="1" ht="12.75" customHeight="1"/>
    <row r="868" s="70" customFormat="1" ht="12.75" customHeight="1"/>
    <row r="869" s="70" customFormat="1" ht="12.75" customHeight="1"/>
    <row r="870" s="70" customFormat="1" ht="12.75" customHeight="1"/>
    <row r="871" s="70" customFormat="1" ht="12.75" customHeight="1"/>
    <row r="872" s="70" customFormat="1" ht="12.75" customHeight="1"/>
    <row r="873" s="70" customFormat="1" ht="12.75" customHeight="1"/>
    <row r="874" s="70" customFormat="1" ht="12.75" customHeight="1"/>
    <row r="875" s="70" customFormat="1" ht="12.75" customHeight="1"/>
    <row r="876" s="70" customFormat="1" ht="12.75" customHeight="1"/>
    <row r="877" s="70" customFormat="1" ht="12.75" customHeight="1"/>
    <row r="878" s="70" customFormat="1" ht="12.75" customHeight="1"/>
    <row r="879" s="70" customFormat="1" ht="12.75" customHeight="1"/>
    <row r="880" s="70" customFormat="1" ht="12.75" customHeight="1"/>
    <row r="881" s="70" customFormat="1" ht="12.75" customHeight="1"/>
    <row r="882" s="70" customFormat="1" ht="12.75" customHeight="1"/>
    <row r="883" s="70" customFormat="1" ht="12.75" customHeight="1"/>
    <row r="884" s="70" customFormat="1" ht="12.75" customHeight="1"/>
    <row r="885" s="70" customFormat="1" ht="12.75" customHeight="1"/>
    <row r="886" s="70" customFormat="1" ht="12.75" customHeight="1"/>
    <row r="887" s="70" customFormat="1" ht="12.75" customHeight="1"/>
    <row r="888" s="70" customFormat="1" ht="12.75" customHeight="1"/>
    <row r="889" s="70" customFormat="1" ht="12.75" customHeight="1"/>
    <row r="890" s="70" customFormat="1" ht="12.75" customHeight="1"/>
    <row r="891" s="70" customFormat="1" ht="12.75" customHeight="1"/>
    <row r="892" s="70" customFormat="1" ht="12.75" customHeight="1"/>
    <row r="893" s="70" customFormat="1" ht="12.75" customHeight="1"/>
    <row r="894" s="70" customFormat="1" ht="12.75" customHeight="1"/>
    <row r="895" s="70" customFormat="1" ht="12.75" customHeight="1"/>
    <row r="896" s="70" customFormat="1" ht="12.75" customHeight="1"/>
    <row r="897" s="70" customFormat="1" ht="12.75" customHeight="1"/>
    <row r="898" s="70" customFormat="1" ht="12.75" customHeight="1"/>
    <row r="899" s="70" customFormat="1" ht="12.75" customHeight="1"/>
    <row r="900" s="70" customFormat="1" ht="12.75" customHeight="1"/>
    <row r="901" s="70" customFormat="1" ht="12.75" customHeight="1"/>
    <row r="902" s="70" customFormat="1" ht="12.75" customHeight="1"/>
    <row r="903" s="70" customFormat="1" ht="12.75" customHeight="1"/>
    <row r="904" s="70" customFormat="1" ht="12.75" customHeight="1"/>
    <row r="905" s="70" customFormat="1" ht="12.75" customHeight="1"/>
    <row r="906" s="70" customFormat="1" ht="12.75" customHeight="1"/>
    <row r="907" s="70" customFormat="1" ht="12.75" customHeight="1"/>
    <row r="908" s="70" customFormat="1" ht="12.75" customHeight="1"/>
    <row r="909" s="70" customFormat="1" ht="12.75" customHeight="1"/>
    <row r="910" s="70" customFormat="1" ht="12.75" customHeight="1"/>
    <row r="911" s="70" customFormat="1" ht="12.75" customHeight="1"/>
    <row r="912" s="70" customFormat="1" ht="12.75" customHeight="1"/>
    <row r="913" s="70" customFormat="1" ht="12.75" customHeight="1"/>
    <row r="914" s="70" customFormat="1" ht="12.75" customHeight="1"/>
    <row r="915" s="70" customFormat="1" ht="12.75" customHeight="1"/>
    <row r="916" s="70" customFormat="1" ht="12.75" customHeight="1"/>
    <row r="917" s="70" customFormat="1" ht="12.75" customHeight="1"/>
    <row r="918" s="70" customFormat="1" ht="12.75" customHeight="1"/>
    <row r="919" s="70" customFormat="1" ht="12.75" customHeight="1"/>
    <row r="920" s="70" customFormat="1" ht="12.75" customHeight="1"/>
    <row r="921" s="70" customFormat="1" ht="12.75" customHeight="1"/>
    <row r="922" s="70" customFormat="1" ht="12.75" customHeight="1"/>
    <row r="923" s="70" customFormat="1" ht="12.75" customHeight="1"/>
    <row r="924" s="70" customFormat="1" ht="12.75" customHeight="1"/>
    <row r="925" s="70" customFormat="1" ht="12.75" customHeight="1"/>
    <row r="926" s="70" customFormat="1" ht="12.75" customHeight="1"/>
    <row r="927" s="70" customFormat="1" ht="12.75" customHeight="1"/>
    <row r="928" s="70" customFormat="1" ht="12.75" customHeight="1"/>
    <row r="929" s="70" customFormat="1" ht="12.75" customHeight="1"/>
    <row r="930" s="70" customFormat="1" ht="12.75" customHeight="1"/>
    <row r="931" s="70" customFormat="1" ht="12.75" customHeight="1"/>
    <row r="932" s="70" customFormat="1" ht="12.75" customHeight="1"/>
    <row r="933" s="70" customFormat="1" ht="12.75" customHeight="1"/>
    <row r="934" s="70" customFormat="1" ht="12.75" customHeight="1"/>
    <row r="935" s="70" customFormat="1" ht="12.75" customHeight="1"/>
    <row r="936" s="70" customFormat="1" ht="12.75" customHeight="1"/>
    <row r="937" s="70" customFormat="1" ht="12.75" customHeight="1"/>
    <row r="938" s="70" customFormat="1" ht="12.75" customHeight="1"/>
    <row r="939" s="70" customFormat="1" ht="12.75" customHeight="1"/>
    <row r="940" s="70" customFormat="1" ht="12.75" customHeight="1"/>
    <row r="941" s="70" customFormat="1" ht="12.75" customHeight="1"/>
    <row r="942" s="70" customFormat="1" ht="12.75" customHeight="1"/>
    <row r="943" s="70" customFormat="1" ht="12.75" customHeight="1"/>
    <row r="944" s="70" customFormat="1" ht="12.75" customHeight="1"/>
    <row r="945" s="70" customFormat="1" ht="12.75" customHeight="1"/>
    <row r="946" s="70" customFormat="1" ht="12.75" customHeight="1"/>
    <row r="947" s="70" customFormat="1" ht="12.75" customHeight="1"/>
    <row r="948" s="70" customFormat="1" ht="12.75" customHeight="1"/>
    <row r="949" s="70" customFormat="1" ht="12.75" customHeight="1"/>
    <row r="950" s="70" customFormat="1" ht="12.75" customHeight="1"/>
    <row r="951" s="70" customFormat="1" ht="12.75" customHeight="1"/>
    <row r="952" s="70" customFormat="1" ht="12.75" customHeight="1"/>
    <row r="953" s="70" customFormat="1" ht="12.75" customHeight="1"/>
    <row r="954" s="70" customFormat="1" ht="12.75" customHeight="1"/>
    <row r="955" s="70" customFormat="1" ht="12.75" customHeight="1"/>
    <row r="956" s="70" customFormat="1" ht="12.75" customHeight="1"/>
    <row r="957" s="70" customFormat="1" ht="12.75" customHeight="1"/>
    <row r="958" s="70" customFormat="1" ht="12.75" customHeight="1"/>
    <row r="959" s="70" customFormat="1" ht="12.75" customHeight="1"/>
    <row r="960" s="70" customFormat="1" ht="12.75" customHeight="1"/>
    <row r="961" s="70" customFormat="1" ht="12.75" customHeight="1"/>
    <row r="962" s="70" customFormat="1" ht="12.75" customHeight="1"/>
    <row r="963" s="70" customFormat="1" ht="12.75" customHeight="1"/>
    <row r="964" s="70" customFormat="1" ht="12.75" customHeight="1"/>
    <row r="965" s="70" customFormat="1" ht="12.75" customHeight="1"/>
    <row r="966" s="70" customFormat="1" ht="12.75" customHeight="1"/>
    <row r="967" s="70" customFormat="1" ht="12.75" customHeight="1"/>
    <row r="968" s="70" customFormat="1" ht="12.75" customHeight="1"/>
    <row r="969" s="70" customFormat="1" ht="12.75" customHeight="1"/>
    <row r="970" s="70" customFormat="1" ht="12.75" customHeight="1"/>
    <row r="971" s="70" customFormat="1" ht="12.75" customHeight="1"/>
    <row r="972" s="70" customFormat="1" ht="12.75" customHeight="1"/>
    <row r="973" s="70" customFormat="1" ht="12.75" customHeight="1"/>
    <row r="974" s="70" customFormat="1" ht="12.75" customHeight="1"/>
    <row r="975" s="70" customFormat="1" ht="12.75" customHeight="1"/>
    <row r="976" s="70" customFormat="1" ht="12.75" customHeight="1"/>
    <row r="977" s="70" customFormat="1" ht="12.75" customHeight="1"/>
    <row r="978" s="70" customFormat="1" ht="12.75" customHeight="1"/>
    <row r="979" s="70" customFormat="1" ht="12.75" customHeight="1"/>
    <row r="980" s="70" customFormat="1" ht="12.75" customHeight="1"/>
    <row r="981" s="70" customFormat="1" ht="12.75" customHeight="1"/>
    <row r="982" s="70" customFormat="1" ht="12.75" customHeight="1"/>
    <row r="983" s="70" customFormat="1" ht="12.75" customHeight="1"/>
    <row r="984" s="70" customFormat="1" ht="12.75" customHeight="1"/>
    <row r="985" s="70" customFormat="1" ht="12.75" customHeight="1"/>
    <row r="986" s="70" customFormat="1" ht="12.75" customHeight="1"/>
    <row r="987" s="70" customFormat="1" ht="12.75" customHeight="1"/>
    <row r="988" s="70" customFormat="1" ht="12.75" customHeight="1"/>
    <row r="989" s="70" customFormat="1" ht="12.75" customHeight="1"/>
    <row r="990" s="70" customFormat="1" ht="12.75" customHeight="1"/>
    <row r="991" s="70" customFormat="1" ht="12.75" customHeight="1"/>
    <row r="992" s="70" customFormat="1" ht="12.75" customHeight="1"/>
    <row r="993" s="70" customFormat="1" ht="12.75" customHeight="1"/>
    <row r="994" s="70" customFormat="1" ht="12.75" customHeight="1"/>
    <row r="995" s="70" customFormat="1" ht="12.75" customHeight="1"/>
    <row r="996" s="70" customFormat="1" ht="12.75" customHeight="1"/>
    <row r="997" s="70" customFormat="1" ht="12.75" customHeight="1"/>
    <row r="998" s="70" customFormat="1" ht="12.75" customHeight="1"/>
    <row r="999" s="70" customFormat="1" ht="12.75" customHeight="1"/>
    <row r="1000" s="70" customFormat="1" ht="12.75" customHeight="1"/>
    <row r="1001" s="70" customFormat="1" ht="12.75" customHeight="1"/>
    <row r="1002" s="70" customFormat="1" ht="12.75" customHeight="1"/>
    <row r="1003" s="70" customFormat="1" ht="12.75" customHeight="1"/>
    <row r="1004" s="70" customFormat="1" ht="12.75" customHeight="1"/>
    <row r="1005" s="70" customFormat="1" ht="12.75" customHeight="1"/>
  </sheetData>
  <mergeCells count="7">
    <mergeCell ref="C7:D7"/>
    <mergeCell ref="C8:D8"/>
    <mergeCell ref="C2:D2"/>
    <mergeCell ref="C3:D3"/>
    <mergeCell ref="C4:D4"/>
    <mergeCell ref="C5:D5"/>
    <mergeCell ref="C6:D6"/>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A941322A8C4FA49AF59377441CC9DE4" ma:contentTypeVersion="17" ma:contentTypeDescription="Create a new document." ma:contentTypeScope="" ma:versionID="4e9238954b340ed88712a9351f3aa67f">
  <xsd:schema xmlns:xsd="http://www.w3.org/2001/XMLSchema" xmlns:xs="http://www.w3.org/2001/XMLSchema" xmlns:p="http://schemas.microsoft.com/office/2006/metadata/properties" xmlns:ns2="8d7096d6-fc66-4344-9e3f-2445529a09f6" xmlns:ns3="bf84d13d-a44d-4529-b4dd-7507769c2c25" targetNamespace="http://schemas.microsoft.com/office/2006/metadata/properties" ma:root="true" ma:fieldsID="8ec914e26c6569910dee9b8c80282869" ns2:_="" ns3:_="">
    <xsd:import namespace="8d7096d6-fc66-4344-9e3f-2445529a09f6"/>
    <xsd:import namespace="bf84d13d-a44d-4529-b4dd-7507769c2c25"/>
    <xsd:element name="properties">
      <xsd:complexType>
        <xsd:sequence>
          <xsd:element name="documentManagement">
            <xsd:complexType>
              <xsd:all>
                <xsd:element ref="ns2:hbf0c10381aa4bd59932b5b7da857fe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3:MediaServiceOCR" minOccurs="0"/>
                <xsd:element ref="ns3:MediaServiceLocation" minOccurs="0"/>
                <xsd:element ref="ns3:MediaServiceBillingMetadata" minOccurs="0"/>
                <xsd:element ref="ns3:TranslatedLa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7096d6-fc66-4344-9e3f-2445529a09f6" elementFormDefault="qualified">
    <xsd:import namespace="http://schemas.microsoft.com/office/2006/documentManagement/types"/>
    <xsd:import namespace="http://schemas.microsoft.com/office/infopath/2007/PartnerControls"/>
    <xsd:element name="hbf0c10381aa4bd59932b5b7da857fed" ma:index="8" nillable="true" ma:taxonomy="true" ma:internalName="hbf0c10381aa4bd59932b5b7da857fed" ma:taxonomyFieldName="Project_x0020_Document_x0020_Type" ma:displayName="Project Document Type" ma:default="" ma:fieldId="{1bf0c103-81aa-4bd5-9932-b5b7da857fed}" ma:sspId="822e118f-d533-465d-b5ca-7beed2256e09" ma:termSetId="d8a5acf7-091c-4877-b363-b3708ae07044"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c96f5e10-a829-489c-b1ae-5e69d5cf9a50}" ma:internalName="TaxCatchAll" ma:showField="CatchAllData" ma:web="7e2fc169-96f2-4e68-a0e3-230bbeb7e23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f84d13d-a44d-4529-b4dd-7507769c2c2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22e118f-d533-465d-b5ca-7beed2256e09"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TranslatedLang" ma:index="24" nillable="true" ma:displayName="Translated Language" ma:internalName="TranslatedLang">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hbf0c10381aa4bd59932b5b7da857fed xmlns="8d7096d6-fc66-4344-9e3f-2445529a09f6">
      <Terms xmlns="http://schemas.microsoft.com/office/infopath/2007/PartnerControls"/>
    </hbf0c10381aa4bd59932b5b7da857fed>
    <TaxCatchAll xmlns="8d7096d6-fc66-4344-9e3f-2445529a09f6" xsi:nil="true"/>
    <lcf76f155ced4ddcb4097134ff3c332f xmlns="bf84d13d-a44d-4529-b4dd-7507769c2c25">
      <Terms xmlns="http://schemas.microsoft.com/office/infopath/2007/PartnerControls"/>
    </lcf76f155ced4ddcb4097134ff3c332f>
    <TranslatedLang xmlns="bf84d13d-a44d-4529-b4dd-7507769c2c25" xsi:nil="true"/>
  </documentManagement>
</p:properties>
</file>

<file path=customXml/itemProps1.xml><?xml version="1.0" encoding="utf-8"?>
<ds:datastoreItem xmlns:ds="http://schemas.openxmlformats.org/officeDocument/2006/customXml" ds:itemID="{55F950A0-17C2-48F3-A04D-54F132F03211}"/>
</file>

<file path=customXml/itemProps2.xml><?xml version="1.0" encoding="utf-8"?>
<ds:datastoreItem xmlns:ds="http://schemas.openxmlformats.org/officeDocument/2006/customXml" ds:itemID="{8521744D-1D32-43FB-A8F3-127A47D6A78F}"/>
</file>

<file path=customXml/itemProps3.xml><?xml version="1.0" encoding="utf-8"?>
<ds:datastoreItem xmlns:ds="http://schemas.openxmlformats.org/officeDocument/2006/customXml" ds:itemID="{261A8870-8578-43B0-BD86-18D9FC88177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Wegner</dc:creator>
  <cp:keywords/>
  <dc:description/>
  <cp:lastModifiedBy>Viktoriia O Kysla</cp:lastModifiedBy>
  <cp:revision/>
  <dcterms:created xsi:type="dcterms:W3CDTF">2014-01-28T21:43:39Z</dcterms:created>
  <dcterms:modified xsi:type="dcterms:W3CDTF">2025-11-26T15:40:53Z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0x0101001A941322A8C4FA49AF59377441CC9DE4</vt:lpwstr>
  </property>
  <property fmtid="{D5CDD505-2E9C-101B-9397-08002B2CF9AE}" pid="3" name="Project Document Type">
    <vt:lpwstr/>
  </property>
  <property fmtid="{D5CDD505-2E9C-101B-9397-08002B2CF9AE}" pid="4" name="MediaServiceImageTags">
    <vt:lpwstr/>
  </property>
  <property fmtid="{D5CDD505-2E9C-101B-9397-08002B2CF9AE}" pid="5" name="BusinessUnit">
    <vt:lpwstr/>
  </property>
  <property fmtid="{D5CDD505-2E9C-101B-9397-08002B2CF9AE}" pid="6" name="DivisionDepartment">
    <vt:lpwstr/>
  </property>
  <property fmtid="{D5CDD505-2E9C-101B-9397-08002B2CF9AE}" pid="7" name="lcf76f155ced4ddcb4097134ff3c332f">
    <vt:lpwstr/>
  </property>
  <property fmtid="{D5CDD505-2E9C-101B-9397-08002B2CF9AE}" pid="8" name="Project_x0020_Document_x0020_Type">
    <vt:lpwstr/>
  </property>
</Properties>
</file>