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mc:AlternateContent xmlns:mc="http://schemas.openxmlformats.org/markup-compatibility/2006">
    <mc:Choice Requires="x15">
      <x15ac:absPath xmlns:x15ac="http://schemas.microsoft.com/office/spreadsheetml/2010/11/ac" url="https://chemonics.sharepoint.com/sites/PRJ6093/700/710-719 Local_Procurement/713 Project Procurements/PFRU2-2025-585_semi-trailer_ITT/02 Solicitation/PFRU2-2025-585.1/To be published/"/>
    </mc:Choice>
  </mc:AlternateContent>
  <xr:revisionPtr revIDLastSave="377" documentId="6_{80C86804-721C-4D60-B8DC-6DA0827E8964}" xr6:coauthVersionLast="47" xr6:coauthVersionMax="47" xr10:uidLastSave="{B3C6C044-3F74-4D1E-9B24-21E906205740}"/>
  <bookViews>
    <workbookView xWindow="28680" yWindow="-120" windowWidth="29040" windowHeight="15720" xr2:uid="{00000000-000D-0000-FFFF-FFFF00000000}"/>
  </bookViews>
  <sheets>
    <sheet name="ToR" sheetId="13" r:id="rId1"/>
    <sheet name="Sheet2" sheetId="15" state="hidden" r:id="rId2"/>
    <sheet name="Sheet1" sheetId="14" state="hidden" r:id="rId3"/>
  </sheets>
  <definedNames>
    <definedName name="_xlnm._FilterDatabase" localSheetId="0" hidden="1">ToR!$A$3:$F$7</definedName>
    <definedName name="_xlnm.Print_Area" localSheetId="0">ToR!$A$1:$I$7</definedName>
    <definedName name="solver_adj" localSheetId="1" hidden="1">Sheet2!$E$4:$E$5</definedName>
    <definedName name="solver_cvg" localSheetId="1" hidden="1">0.0001</definedName>
    <definedName name="solver_drv" localSheetId="1" hidden="1">1</definedName>
    <definedName name="solver_eng" localSheetId="1" hidden="1">1</definedName>
    <definedName name="solver_est" localSheetId="1" hidden="1">1</definedName>
    <definedName name="solver_itr" localSheetId="1" hidden="1">2147483647</definedName>
    <definedName name="solver_lhs1" localSheetId="1" hidden="1">Sheet2!$E$4</definedName>
    <definedName name="solver_lhs2" localSheetId="1" hidden="1">Sheet2!$E$5</definedName>
    <definedName name="solver_lhs3" localSheetId="1" hidden="1">Sheet2!$E$5</definedName>
    <definedName name="solver_mip" localSheetId="1" hidden="1">2147483647</definedName>
    <definedName name="solver_mni" localSheetId="1" hidden="1">30</definedName>
    <definedName name="solver_mrt" localSheetId="1" hidden="1">0.075</definedName>
    <definedName name="solver_msl" localSheetId="1" hidden="1">2</definedName>
    <definedName name="solver_neg" localSheetId="1" hidden="1">1</definedName>
    <definedName name="solver_nod" localSheetId="1" hidden="1">2147483647</definedName>
    <definedName name="solver_num" localSheetId="1" hidden="1">3</definedName>
    <definedName name="solver_nwt" localSheetId="1" hidden="1">1</definedName>
    <definedName name="solver_opt" localSheetId="1" hidden="1">Sheet2!$E$7</definedName>
    <definedName name="solver_pre" localSheetId="1" hidden="1">0.000001</definedName>
    <definedName name="solver_rbv" localSheetId="1" hidden="1">1</definedName>
    <definedName name="solver_rel1" localSheetId="1" hidden="1">3</definedName>
    <definedName name="solver_rel2" localSheetId="1" hidden="1">3</definedName>
    <definedName name="solver_rel3" localSheetId="1" hidden="1">3</definedName>
    <definedName name="solver_rhs1" localSheetId="1" hidden="1">1</definedName>
    <definedName name="solver_rhs2" localSheetId="1" hidden="1">Sheet2!$E$4</definedName>
    <definedName name="solver_rhs3" localSheetId="1" hidden="1">1</definedName>
    <definedName name="solver_rlx" localSheetId="1" hidden="1">2</definedName>
    <definedName name="solver_rsd" localSheetId="1" hidden="1">0</definedName>
    <definedName name="solver_scl" localSheetId="1" hidden="1">1</definedName>
    <definedName name="solver_sho" localSheetId="1" hidden="1">2</definedName>
    <definedName name="solver_ssz" localSheetId="1" hidden="1">100</definedName>
    <definedName name="solver_tim" localSheetId="1" hidden="1">2147483647</definedName>
    <definedName name="solver_tol" localSheetId="1" hidden="1">0.01</definedName>
    <definedName name="solver_typ" localSheetId="1" hidden="1">3</definedName>
    <definedName name="solver_val" localSheetId="1" hidden="1">3590</definedName>
    <definedName name="solver_ver" localSheetId="1" hidden="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 i="13" l="1"/>
  <c r="J7" i="13"/>
  <c r="J55" i="15" l="1"/>
  <c r="J54" i="15"/>
  <c r="J53" i="15"/>
  <c r="J51" i="15"/>
  <c r="J50" i="15"/>
  <c r="J49" i="15"/>
  <c r="J16" i="15"/>
  <c r="J15" i="15"/>
  <c r="J17" i="15"/>
  <c r="I5" i="15"/>
  <c r="I4" i="15"/>
  <c r="E7" i="15"/>
  <c r="I6" i="15"/>
</calcChain>
</file>

<file path=xl/sharedStrings.xml><?xml version="1.0" encoding="utf-8"?>
<sst xmlns="http://schemas.openxmlformats.org/spreadsheetml/2006/main" count="73" uniqueCount="64">
  <si>
    <t>№</t>
  </si>
  <si>
    <t>Name according to the procurement - Description and Specifications of Item
|
(It is allowed to submit analogues for any positions)</t>
  </si>
  <si>
    <t>Назва згідно закупівлі - Опис і специфікації предмету закупівлі
|
(Дозволяється подача аналогів на будь-які позиції)</t>
  </si>
  <si>
    <t>Order Qty
|
Об'єм замовлення</t>
  </si>
  <si>
    <t>Name according to the proposal 
| 
Назва згідно пропозиції</t>
  </si>
  <si>
    <t>Proposed description &amp; technical specifications (include brand &amp; model (if applicable), etc.) 
|
Пропонований опис і технічні характеристики (включаючи марку та модель (за наявності), тощо)</t>
  </si>
  <si>
    <t>Country of Origin 
|
Країна походження</t>
  </si>
  <si>
    <t>Delivery time - calendar days (after PO signing) 
|
Термін поставки - календарні дні (після підписання Договору на поставку)</t>
  </si>
  <si>
    <t>Unit Price, GBP excl. VAT
| 
Ціна за од-цю, Фунти Стерлінги без ПДВ</t>
  </si>
  <si>
    <t>Total Price, GBP excl. VAT
|
 Загальна ціна, фунтів стерлінгів без ПДВ</t>
  </si>
  <si>
    <t>Total amount VAT excl. |
Загальна сума без ПДВ</t>
  </si>
  <si>
    <t>Bidder to complete | Для заповненя постачальнику:</t>
  </si>
  <si>
    <t>Delivery Terms (INCOTERMS 2020): | 
Умови постачання (ІНКОТЕРМС 2020):</t>
  </si>
  <si>
    <t>Payment terms (Chemonics requirement - 100% post-payment, NET within 30 c.d.): | 
Умови оплати (вимога Chemonics - 100% післяплата, NET протягом 30 к.д.):</t>
  </si>
  <si>
    <t>Bid validity (c.d.) | 
Термін дії пропозиції (к.д.)</t>
  </si>
  <si>
    <t>Consent to enter into a tripartite Purchase Order (Vendor – Chemonics/Payer – Final Recipient/Buyer): |
Згода на укладення тристороннього Договору на закупівлю (Постачальник - Кімонікс/Платник - Кінцевий реципієнт/Покупець):</t>
  </si>
  <si>
    <t>Consent to install a GPS tracker on a vehicle: |
Згода на встановлення GPS-трекера на транспортний засіб:</t>
  </si>
  <si>
    <t xml:space="preserve">Bid currency: | 
Валюта пропозиції: </t>
  </si>
  <si>
    <t>GBP | Фунти Стерлінги</t>
  </si>
  <si>
    <t xml:space="preserve">Warranty on offered item:
Гарантія на запропонований товар: 		 </t>
  </si>
  <si>
    <t>Company name according to the Charter: | 
Назва компанії згідно Статуту:</t>
  </si>
  <si>
    <t>EDRPOU | ЄДРПОУ:</t>
  </si>
  <si>
    <t>Signature of the company representative and Stamp | 
Підпис представника підприємства та Печатка</t>
  </si>
  <si>
    <t>Date | Дата:</t>
  </si>
  <si>
    <t>Contact person of the company (whith role): | 
Контактна особа компанії (із зазначенням посади):</t>
  </si>
  <si>
    <t>Mobile: | Мобільний:</t>
  </si>
  <si>
    <t>E-mail: |
Електронна пошта:</t>
  </si>
  <si>
    <t>Після заповнення, вимога Chemonics - надати цей документ у підписаному/завіреному печаткою форматі PDF та Excel. |
Once completed, Chemonics requirement - provide this document in both signed/stamped PDF and Excel formats.</t>
  </si>
  <si>
    <t>x</t>
  </si>
  <si>
    <t>Пропозиція по тендеру</t>
  </si>
  <si>
    <t>Запропоновано</t>
  </si>
  <si>
    <t>Ціна</t>
  </si>
  <si>
    <t>Кількість</t>
  </si>
  <si>
    <t>Сума</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</si>
  <si>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Висота 2700 см (з кромкою)
Ширина 30 см (з кромкою)</t>
  </si>
  <si>
    <t>ДСП U963 ST9 Діамант сірий 2800х2070х25 мм EGGER (2024-26)
Висота 2700 см (з кромкою)
Ширина 30 см (з кромкою)</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</si>
  <si>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Довжина 900 см (з кромкою)
Ширина 30 см (без кромки)</t>
  </si>
  <si>
    <t>ДСП U963 ST9 Діамант сірий 2800х2070х25 мм EGGER (2024-26)
Довжина 900 см (з кромкою)
Ширина 30 см (без кромки)</t>
  </si>
  <si>
    <t>Before</t>
  </si>
  <si>
    <t>Description</t>
  </si>
  <si>
    <t>UoM</t>
  </si>
  <si>
    <t>Qty</t>
  </si>
  <si>
    <t>Price</t>
  </si>
  <si>
    <t>Amount</t>
  </si>
  <si>
    <r>
      <t xml:space="preserve">Egger chipboard U 963 ST9 Diamond gray (Anthracite) 2800x2070x25 mm Sliced chipboard boards 25 ml thick. Dark gray or black with a matte finish with a black edge banding. Height </t>
    </r>
    <r>
      <rPr>
        <b/>
        <sz val="11"/>
        <color theme="1"/>
        <rFont val="Calibri"/>
        <family val="2"/>
        <scheme val="minor"/>
      </rPr>
      <t>2700</t>
    </r>
    <r>
      <rPr>
        <sz val="11"/>
        <color theme="1"/>
        <rFont val="Calibri"/>
        <family val="2"/>
        <scheme val="minor"/>
      </rPr>
      <t xml:space="preserve"> mm (with edge banding) Width </t>
    </r>
    <r>
      <rPr>
        <b/>
        <sz val="11"/>
        <color theme="1"/>
        <rFont val="Calibri"/>
        <family val="2"/>
        <scheme val="minor"/>
      </rPr>
      <t>300</t>
    </r>
    <r>
      <rPr>
        <sz val="11"/>
        <color theme="1"/>
        <rFont val="Calibri"/>
        <family val="2"/>
        <scheme val="minor"/>
      </rPr>
      <t xml:space="preserve"> mm (with edge banding)</t>
    </r>
  </si>
  <si>
    <t>sheet</t>
  </si>
  <si>
    <t>Edge ABS U963 ST9 Diamond Gray 43*2 mm (75 m/p) EGGER Щ(2024-26)</t>
  </si>
  <si>
    <t>linear meter</t>
  </si>
  <si>
    <t>Now</t>
  </si>
  <si>
    <t>Chipboard U963 ST9 Diamond gray 2800x2070x25 mm EGGER (2024-26) Height 2700 mm (with edge) Width 300 mm (with edge)</t>
  </si>
  <si>
    <t>pcs</t>
  </si>
  <si>
    <t>Chipboard U963 ST9 Diamond gray 2800x2070x25 mm EGGER (2024-26) Length 900 mm (with edge banding) Width 300 mm (without edge banding)</t>
  </si>
  <si>
    <t>Плити мінераловатні ТЕХНОБЛОК СТАНДАРТ 1200*600*100мм (6 плит)</t>
  </si>
  <si>
    <t>м2</t>
  </si>
  <si>
    <t>Високопілля, вул. Енергетична (Гагаріна), 7</t>
  </si>
  <si>
    <t>Утеплювач Техноблок Стандарт 1200х600х50мм (5,76/8пл) МП</t>
  </si>
  <si>
    <t>Плити теплоізоляційні з минеральної вати на синтетичному зв'язуючому Izovat-LS(1000x600x100 мм)</t>
  </si>
  <si>
    <t>Shkilna 104, Kalynivske village, 74131 , Beryslav district, Kherson Oblast 
(47.11839256223751, 32.982446441864816)</t>
  </si>
  <si>
    <t>Shkilna 120, Kalynivske village, 74131 , Beryslav district, Kherson Oblast (47.11650667082786, 32.97544873404343)</t>
  </si>
  <si>
    <r>
      <rPr>
        <b/>
        <sz val="14"/>
        <color theme="1"/>
        <rFont val="Calibri"/>
        <family val="2"/>
        <scheme val="minor"/>
      </rPr>
      <t>Core note 1:</t>
    </r>
    <r>
      <rPr>
        <sz val="14"/>
        <color theme="1"/>
        <rFont val="Calibri"/>
        <family val="2"/>
        <scheme val="minor"/>
      </rPr>
      <t xml:space="preserve"> Delivery destination - Dnipro. The contractual delivery address will be provided to the successful bidder in the purchase order. /
</t>
    </r>
    <r>
      <rPr>
        <b/>
        <sz val="14"/>
        <color theme="1"/>
        <rFont val="Calibri"/>
        <family val="2"/>
        <scheme val="minor"/>
      </rPr>
      <t>Основна примітка 1:</t>
    </r>
    <r>
      <rPr>
        <sz val="14"/>
        <color theme="1"/>
        <rFont val="Calibri"/>
        <family val="2"/>
        <scheme val="minor"/>
      </rPr>
      <t xml:space="preserve"> Місце доставки - м. Дніпро. Контрактна адреса доставки буде надана переможцю тендеру в договорі про закупівлю.
</t>
    </r>
    <r>
      <rPr>
        <b/>
        <sz val="14"/>
        <color theme="1"/>
        <rFont val="Calibri"/>
        <family val="2"/>
        <scheme val="minor"/>
      </rPr>
      <t>Core note 2:</t>
    </r>
    <r>
      <rPr>
        <sz val="14"/>
        <color theme="1"/>
        <rFont val="Calibri"/>
        <family val="2"/>
        <scheme val="minor"/>
      </rPr>
      <t xml:space="preserve"> Fixed Price in GBP (the price should be calculated based on the exchange rate of GBP to UAH, according to the OANDA rate ( https://fxds-hcc.oanda.com/ ) on the Friday immediately preceding the date on which the invoice was issued). The exchange rate for this ITT as of the issue date - </t>
    </r>
    <r>
      <rPr>
        <b/>
        <u/>
        <sz val="14"/>
        <color theme="1"/>
        <rFont val="Calibri"/>
        <family val="2"/>
        <charset val="204"/>
        <scheme val="minor"/>
      </rPr>
      <t>59.8772</t>
    </r>
    <r>
      <rPr>
        <b/>
        <u/>
        <sz val="14"/>
        <color theme="1"/>
        <rFont val="Calibri"/>
        <family val="2"/>
        <scheme val="minor"/>
      </rPr>
      <t xml:space="preserve"> UAH.</t>
    </r>
    <r>
      <rPr>
        <sz val="14"/>
        <color theme="1"/>
        <rFont val="Calibri"/>
        <family val="2"/>
        <scheme val="minor"/>
      </rPr>
      <t xml:space="preserve">/ 
</t>
    </r>
    <r>
      <rPr>
        <b/>
        <sz val="14"/>
        <color theme="1"/>
        <rFont val="Calibri"/>
        <family val="2"/>
        <scheme val="minor"/>
      </rPr>
      <t>Основна примітка 2:</t>
    </r>
    <r>
      <rPr>
        <sz val="14"/>
        <color theme="1"/>
        <rFont val="Calibri"/>
        <family val="2"/>
        <scheme val="minor"/>
      </rPr>
      <t xml:space="preserve"> Фіксована ціна у фунтах стерлінгів (ціна повинна бути розрахована на основі обмінного курсу фунта стерлінгів до гривні, згідно з курсом OANDA ( https://fxds-hcc.oanda.com/ ) у п'ятницю, що безпосередньо передує даті виставлення рахунку-фактури). Обмінний курс для цієї ІТТ на дату публікації - </t>
    </r>
    <r>
      <rPr>
        <b/>
        <u/>
        <sz val="14"/>
        <color theme="1"/>
        <rFont val="Calibri"/>
        <family val="2"/>
        <charset val="204"/>
        <scheme val="minor"/>
      </rPr>
      <t>59.8772 грн.</t>
    </r>
    <r>
      <rPr>
        <sz val="14"/>
        <color theme="1"/>
        <rFont val="Calibri"/>
        <family val="2"/>
        <scheme val="minor"/>
      </rPr>
      <t xml:space="preserve">
</t>
    </r>
    <r>
      <rPr>
        <b/>
        <sz val="14"/>
        <color theme="1"/>
        <rFont val="Calibri"/>
        <family val="2"/>
        <scheme val="minor"/>
      </rPr>
      <t xml:space="preserve">General notes: / Загальні примітки:
</t>
    </r>
    <r>
      <rPr>
        <sz val="14"/>
        <color theme="1"/>
        <rFont val="Calibri"/>
        <family val="2"/>
        <scheme val="minor"/>
      </rPr>
      <t>1•	All Goods offered in response to this ITT must be new and unused. / 
1•	Усі Товари, що пропонуються у відповідь на цю ITT, повинні бути новими та невикористаними.
2•	All electrical Goods must operate on 240V, 50Hz.  [ignore if not applicable] / 
2•	Всі електричні товари повинні працювати від мережі 240 В, 50 Гц.  [ігнорувати, якщо не застосовується]
3•	Unit prices must include applicable transportation/delivery/unloading costs and local taxes, excluding VAT.  / 
3•	Ціни повинні включати відповідні витрати на транспортування/доставку/розвантаження та місцеві податки, без урахування ПДВ. 
4•	Unless otherwise indicated, stated brand names or models are for illustrative description only.  An equivalent substitute, as determined by the specifications, is acceptable. / 
4•	Якщо не вказано інше, зазначені торгові марки або моделі слугують лише для ілюстративного опису.  Допускається еквівалентна заміна, визначена технічними характеристиками.
5•	Warranty service and repair within the country of performance is required for all Goods under this ITT. The warranty coverage must be valid on all Goods for a minimum of thirty six (36) months after delivery and acceptance of the Goods, unless otherwise specified in the technical specifications. / 
5•	Гарантійне обслуговування та ремонт у країні виконання робіт є обов'язковим для всіх Товарів за цією ІТТ. Гарантійне покриття має бути дійсним для всіх Товарів протягом щонайменше тридцяти шести (36) місяців після доставки та приймання Товарів, якщо інше не зазначено в технічних специфікаціях.</t>
    </r>
  </si>
  <si>
    <t>DDP Dnipro| DDP Дніпро</t>
  </si>
  <si>
    <t>ITT No. PFRU2-2025-585.1 Procurement of Semi-trailer low-loader| ITT № PFRU2-2025-585.1 Закупівля напівпричепу-тралу
Volume 3 - Terms of Reference (ToR)/Specifications | Розділ 3 - Технічне завдання (ТЗ)/Специфікації</t>
  </si>
  <si>
    <r>
      <rPr>
        <b/>
        <i/>
        <sz val="12"/>
        <color rgb="FF000000"/>
        <rFont val="Calibri"/>
        <family val="2"/>
        <charset val="204"/>
        <scheme val="minor"/>
      </rPr>
      <t xml:space="preserve">Напівпричіп-трал PA-TRAILER 40-3ПЗ або еквівалент
</t>
    </r>
    <r>
      <rPr>
        <sz val="12"/>
        <color rgb="FF000000"/>
        <rFont val="Calibri"/>
        <family val="2"/>
        <charset val="204"/>
        <scheme val="minor"/>
      </rPr>
      <t xml:space="preserve">
Стан: новий
Вантажопідйомність: 45 000 кг
Власна вага: 20 000 кг (залежно від комплектації)
Тип: низькорамний напівпричіп-трал (важковоз)
Довжина платформи: 8 000 мм (розсування до 5 000 мм)
Ширина: 2 550 мм (з уширювачами до 3 500 мм)
Висота платформи: 400 мм
Висота ТЗП: 1 350 мм ± 50 мм
Рама: два поздовжніх лонжерони закритого перерізу з поперечними зв'язками П-подібного профілю
Матеріал сталі: 09Г2С, S355J2, S690 або аналоги
Підлога: сталь товщиною 4 мм
Апарелі (трапи): відсутні
Шкворінь: зчіпний шкворінь 3,5", SAF, стандарт SAE / 94/20/ЄС
Гусак: гідравлічне розчеплення від вбудованої гідростанції
Підвіска: пневматична з гідравлічним керуванням
Кількість осей: 3 (трьохвісна, всі поворотні)
Вантажність осі: 12 000 кг на вісь
Тип гальм: барабанні гальма
Виробник осей: Osman Koç (Туреччина) / BPW (Німеччина) або аналоги
Гальмівна система: двоконтурна електропневматична, WABCO (Німеччина) або аналоги
Функції гальмівної системи: EBS, електронне визначення навантаження, ABS
Відповідність гальмівної системи: ЄЕК ООН R 13-10
Електрообладнання: ASPOK (Франція) або аналоги, 24 В
Відповідність електрообладнання: ЄЕК ООН № 48-03
Розмір шин: 235/75 R17.5
Тип шин: безкамерні, двоскатна ошиновка
Кількість шин: 12 + 1 запасне
Підготовка до фарбування: піскоструминна або дробоструминна обробка
Покриття: 2 шари ґрунту + 2 шари фарби, товщина 120 мкм
Стандарт покриття: ISO 12944-4 / ISO 12944-5:2020
Колір: RAL — за бажанням замовника
Клас покриття: 6
Колісна формула тягача: 6×4 (рекомендовано) або 6×2
Потужність тягача: мінімум 450–480 к.с., оптимально 500–540 к.с.
Висота сідла тягача: стандартна 1 150–1 250 мм
Гідрофікація тягача: не обов'язкова (гідростанція на причепі)
Приклади тягачів: Volvo FH500/540, Scania R500, MAN TGX 26.500</t>
    </r>
  </si>
  <si>
    <r>
      <rPr>
        <b/>
        <i/>
        <sz val="12"/>
        <color rgb="FF000000"/>
        <rFont val="Calibri"/>
        <family val="2"/>
        <charset val="204"/>
        <scheme val="minor"/>
      </rPr>
      <t xml:space="preserve">Semi-trailer low-loader PA-TRAILER 40-3PZ or equivalent
</t>
    </r>
    <r>
      <rPr>
        <sz val="12"/>
        <color rgb="FF000000"/>
        <rFont val="Calibri"/>
        <family val="2"/>
        <charset val="204"/>
        <scheme val="minor"/>
      </rPr>
      <t xml:space="preserve">
Condition: new
Carrying capacity: 45,000 kg
Kerb weight: 20,000 kg (depending on configuration)
Type: low-loader semi-trailer (heavy transport)
Platform length: 8,000 mm (extendable by up to 5,000 mm)
Width: 2,550 mm (with width extenders up to 3,500 mm)
Platform height: 400 mm
Fifth-wheel height: 1,350 mm ± 50 mm
Frame: two closed-section longitudinal stringers with U-profile cross members
Steel grades: 09G2S, S355J2, S690 or equivalents
Deck: 4 mm steel plate
Ramps: not included
Kingpin: 3,5" interchangeable kingpin, SAF, SAE standard / 94/20/EC
Gooseneck: hydraulic decoupling via on-board hydraulic power pack
Suspension: pneumatic with hydraulic control
Number of axles: 3 (tri-axle, all steerable)
Axle load capacity: 12,000 kg per axle
Brake type: drum brakes
Axle manufacturer: Osman Koç (Turkey) / BPW (Germany) or equivalent
Braking system: dual-circuit electropneumatic, WABCO (Germany) or equivalent
Braking system functions: EBS, electronic load sensing, ABS
Braking system compliance: UNECE Regulation R 13-10
Electrical system: ASPOK (France) or equivalent, 24 V
Electrical system compliance: UNECE Regulation No. 48-03
Tyre size: 235/75 R17.5
Tyre type: tubeless, dual fitment
Tyre quantity: 12 + 1 spare
Pre-paint preparation: sandblasting or shot-blasting
Coating: 2 coats primer + 2 coats paint, thickness 120 µm
Coating standard: ISO 12944-4 / ISO 12944-5:2020
Colour: RAL — customer's choice
Coating class: 6
Tractor wheel configuration: 6×4 (recommended) or 6×2
Tractor engine power: minimum 450–480 hp, optimal 500–540 hp
Tractor fifth-wheel height: standard 1,150–1,250 mm
Tractor hydraulic kit: not mandatory (on-board hydraulic power pack)
Tractor examples: Volvo FH500/540, Scania R500, MAN TGX 26.500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</si>
</sst>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27">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Calibri"/>
      <family val="2"/>
      <scheme val="minor"/>
    </font>
    <font>
      <sz val="10"/>
      <color theme="1"/>
      <name val="Calibri"/>
      <family val="2"/>
      <scheme val="minor"/>
    </font>
    <font>
      <b/>
      <sz val="10"/>
      <name val="Calibri"/>
      <family val="2"/>
      <scheme val="minor"/>
    </font>
    <font>
      <sz val="11"/>
      <color theme="1"/>
      <name val="Calibri"/>
      <family val="2"/>
      <scheme val="minor"/>
    </font>
    <font>
      <b/>
      <sz val="11"/>
      <color theme="0"/>
      <name val="Calibri"/>
      <family val="2"/>
      <scheme val="minor"/>
    </font>
    <font>
      <b/>
      <sz val="16"/>
      <name val="Calibri"/>
      <family val="2"/>
      <scheme val="minor"/>
    </font>
    <font>
      <u/>
      <sz val="11"/>
      <color theme="10"/>
      <name val="Calibri"/>
      <family val="2"/>
      <scheme val="minor"/>
    </font>
    <font>
      <b/>
      <sz val="11"/>
      <color theme="1"/>
      <name val="Calibri"/>
      <family val="2"/>
      <scheme val="minor"/>
    </font>
    <font>
      <sz val="11"/>
      <color theme="1"/>
      <name val="Calibri"/>
      <family val="2"/>
      <charset val="134"/>
      <scheme val="minor"/>
    </font>
    <font>
      <b/>
      <sz val="12"/>
      <color theme="1"/>
      <name val="Calibri"/>
      <family val="2"/>
      <scheme val="minor"/>
    </font>
    <font>
      <b/>
      <sz val="12"/>
      <color theme="0"/>
      <name val="Calibri"/>
      <family val="2"/>
      <scheme val="minor"/>
    </font>
    <font>
      <sz val="12"/>
      <color theme="1"/>
      <name val="Calibri"/>
      <family val="2"/>
      <scheme val="minor"/>
    </font>
    <font>
      <sz val="12"/>
      <name val="Calibri"/>
      <family val="2"/>
      <scheme val="minor"/>
    </font>
    <font>
      <sz val="8"/>
      <name val="Calibri"/>
      <family val="2"/>
      <scheme val="minor"/>
    </font>
    <font>
      <b/>
      <sz val="14"/>
      <color theme="1"/>
      <name val="Calibri"/>
      <family val="2"/>
      <scheme val="minor"/>
    </font>
    <font>
      <sz val="14"/>
      <color theme="1"/>
      <name val="Calibri"/>
      <family val="2"/>
      <scheme val="minor"/>
    </font>
    <font>
      <b/>
      <i/>
      <sz val="16"/>
      <color rgb="FFFF0000"/>
      <name val="Calibri"/>
      <family val="2"/>
      <scheme val="minor"/>
    </font>
    <font>
      <b/>
      <sz val="14"/>
      <name val="Calibri"/>
      <family val="2"/>
      <scheme val="minor"/>
    </font>
    <font>
      <b/>
      <u/>
      <sz val="14"/>
      <color theme="1"/>
      <name val="Calibri"/>
      <family val="2"/>
      <scheme val="minor"/>
    </font>
    <font>
      <b/>
      <u/>
      <sz val="14"/>
      <color theme="1"/>
      <name val="Calibri"/>
      <family val="2"/>
      <charset val="204"/>
      <scheme val="minor"/>
    </font>
    <font>
      <b/>
      <i/>
      <sz val="12"/>
      <color rgb="FF000000"/>
      <name val="Calibri"/>
      <family val="2"/>
      <charset val="204"/>
      <scheme val="minor"/>
    </font>
    <font>
      <sz val="12"/>
      <color rgb="FF000000"/>
      <name val="Calibri"/>
      <family val="2"/>
      <charset val="204"/>
      <scheme val="minor"/>
    </font>
  </fonts>
  <fills count="6">
    <fill>
      <patternFill patternType="none"/>
    </fill>
    <fill>
      <patternFill patternType="gray125"/>
    </fill>
    <fill>
      <patternFill patternType="solid">
        <fgColor rgb="FF00506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auto="1"/>
      </right>
      <top/>
      <bottom/>
      <diagonal/>
    </border>
    <border>
      <left/>
      <right/>
      <top/>
      <bottom style="thin">
        <color auto="1"/>
      </bottom>
      <diagonal/>
    </border>
    <border>
      <left/>
      <right/>
      <top style="thin">
        <color auto="1"/>
      </top>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auto="1"/>
      </bottom>
      <diagonal/>
    </border>
    <border>
      <left style="medium">
        <color indexed="64"/>
      </left>
      <right/>
      <top style="thin">
        <color auto="1"/>
      </top>
      <bottom/>
      <diagonal/>
    </border>
    <border>
      <left style="thin">
        <color auto="1"/>
      </left>
      <right style="medium">
        <color indexed="64"/>
      </right>
      <top style="thin">
        <color auto="1"/>
      </top>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bottom/>
      <diagonal/>
    </border>
    <border>
      <left/>
      <right style="medium">
        <color indexed="64"/>
      </right>
      <top/>
      <bottom/>
      <diagonal/>
    </border>
    <border>
      <left/>
      <right style="medium">
        <color indexed="64"/>
      </right>
      <top style="thin">
        <color auto="1"/>
      </top>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top style="medium">
        <color indexed="64"/>
      </top>
      <bottom/>
      <diagonal/>
    </border>
    <border>
      <left style="thin">
        <color auto="1"/>
      </left>
      <right style="thin">
        <color auto="1"/>
      </right>
      <top style="medium">
        <color indexed="64"/>
      </top>
      <bottom style="thin">
        <color auto="1"/>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style="thin">
        <color auto="1"/>
      </right>
      <top style="thin">
        <color auto="1"/>
      </top>
      <bottom style="thin">
        <color auto="1"/>
      </bottom>
      <diagonal/>
    </border>
  </borders>
  <cellStyleXfs count="7">
    <xf numFmtId="0" fontId="0" fillId="0" borderId="0"/>
    <xf numFmtId="164" fontId="8"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4" fillId="0" borderId="0"/>
    <xf numFmtId="0" fontId="3" fillId="0" borderId="0"/>
    <xf numFmtId="164" fontId="3" fillId="0" borderId="0" applyFont="0" applyFill="0" applyBorder="0" applyAlignment="0" applyProtection="0"/>
  </cellStyleXfs>
  <cellXfs count="90">
    <xf numFmtId="0" fontId="0" fillId="0" borderId="0" xfId="0"/>
    <xf numFmtId="0" fontId="5" fillId="0" borderId="0" xfId="0" applyFont="1" applyAlignment="1">
      <alignment horizontal="center" vertical="center"/>
    </xf>
    <xf numFmtId="0" fontId="6" fillId="0" borderId="0" xfId="0" applyFont="1" applyAlignment="1">
      <alignment vertical="top"/>
    </xf>
    <xf numFmtId="0" fontId="6" fillId="0" borderId="0" xfId="0" applyFont="1" applyAlignment="1">
      <alignment horizontal="left" vertical="top" wrapText="1"/>
    </xf>
    <xf numFmtId="0" fontId="6" fillId="0" borderId="0" xfId="0" applyFont="1" applyAlignment="1">
      <alignment horizontal="center" vertical="center" wrapText="1"/>
    </xf>
    <xf numFmtId="0" fontId="0" fillId="0" borderId="1" xfId="0" applyBorder="1"/>
    <xf numFmtId="164" fontId="6" fillId="0" borderId="0" xfId="1" applyFont="1" applyBorder="1" applyAlignment="1">
      <alignment vertical="top"/>
    </xf>
    <xf numFmtId="0" fontId="0" fillId="0" borderId="0" xfId="0" applyAlignment="1">
      <alignment wrapText="1"/>
    </xf>
    <xf numFmtId="4" fontId="0" fillId="0" borderId="0" xfId="0" applyNumberFormat="1"/>
    <xf numFmtId="4" fontId="0" fillId="0" borderId="1" xfId="0" applyNumberFormat="1" applyBorder="1"/>
    <xf numFmtId="0" fontId="12" fillId="5" borderId="1" xfId="0" applyFont="1" applyFill="1" applyBorder="1" applyAlignment="1">
      <alignment horizontal="center" vertical="center"/>
    </xf>
    <xf numFmtId="4" fontId="14" fillId="0" borderId="0" xfId="0" applyNumberFormat="1" applyFont="1"/>
    <xf numFmtId="4" fontId="12" fillId="0" borderId="1" xfId="0" applyNumberFormat="1" applyFont="1" applyBorder="1"/>
    <xf numFmtId="0" fontId="3" fillId="0" borderId="0" xfId="5"/>
    <xf numFmtId="0" fontId="20" fillId="3" borderId="0" xfId="5" applyFont="1" applyFill="1" applyAlignment="1">
      <alignment vertical="top"/>
    </xf>
    <xf numFmtId="0" fontId="6" fillId="0" borderId="12" xfId="0" applyFont="1" applyBorder="1" applyAlignment="1">
      <alignment vertical="top"/>
    </xf>
    <xf numFmtId="0" fontId="6" fillId="0" borderId="18" xfId="0" applyFont="1" applyBorder="1" applyAlignment="1">
      <alignment vertical="top"/>
    </xf>
    <xf numFmtId="0" fontId="6" fillId="0" borderId="19" xfId="0" applyFont="1" applyBorder="1" applyAlignment="1">
      <alignment vertical="top"/>
    </xf>
    <xf numFmtId="0" fontId="19" fillId="3" borderId="2" xfId="5" applyFont="1" applyFill="1" applyBorder="1" applyAlignment="1">
      <alignment horizontal="center" vertical="center" wrapText="1"/>
    </xf>
    <xf numFmtId="0" fontId="19" fillId="3" borderId="17" xfId="5" applyFont="1" applyFill="1" applyBorder="1" applyAlignment="1">
      <alignment horizontal="center" vertical="center" wrapText="1"/>
    </xf>
    <xf numFmtId="0" fontId="2" fillId="0" borderId="0" xfId="0" applyFont="1"/>
    <xf numFmtId="0" fontId="2" fillId="0" borderId="1" xfId="0" applyFont="1" applyBorder="1" applyAlignment="1">
      <alignment wrapText="1"/>
    </xf>
    <xf numFmtId="0" fontId="2" fillId="0" borderId="1" xfId="0" applyFont="1" applyBorder="1"/>
    <xf numFmtId="0" fontId="2" fillId="0" borderId="1" xfId="0" applyFont="1" applyBorder="1" applyAlignment="1">
      <alignment vertical="center" wrapText="1"/>
    </xf>
    <xf numFmtId="2" fontId="15" fillId="2" borderId="0" xfId="1" applyNumberFormat="1" applyFont="1" applyFill="1" applyBorder="1" applyAlignment="1">
      <alignment horizontal="center" vertical="center"/>
    </xf>
    <xf numFmtId="0" fontId="10" fillId="3" borderId="18" xfId="0" applyFont="1" applyFill="1" applyBorder="1" applyAlignment="1">
      <alignment horizontal="centerContinuous" vertical="center" wrapText="1"/>
    </xf>
    <xf numFmtId="0" fontId="7" fillId="3" borderId="0" xfId="0" applyFont="1" applyFill="1" applyAlignment="1">
      <alignment horizontal="centerContinuous" vertical="center"/>
    </xf>
    <xf numFmtId="0" fontId="10" fillId="3" borderId="0" xfId="0" applyFont="1" applyFill="1" applyAlignment="1">
      <alignment horizontal="centerContinuous" vertical="center" wrapText="1"/>
    </xf>
    <xf numFmtId="0" fontId="9" fillId="2" borderId="10" xfId="0" applyFont="1" applyFill="1" applyBorder="1" applyAlignment="1">
      <alignment horizontal="center" vertical="center" wrapText="1"/>
    </xf>
    <xf numFmtId="0" fontId="9" fillId="2" borderId="25" xfId="0" applyFont="1" applyFill="1" applyBorder="1" applyAlignment="1">
      <alignment horizontal="center" vertical="center" wrapText="1"/>
    </xf>
    <xf numFmtId="0" fontId="9" fillId="2" borderId="26" xfId="0" applyFont="1" applyFill="1" applyBorder="1" applyAlignment="1">
      <alignment horizontal="center" vertical="center" wrapText="1"/>
    </xf>
    <xf numFmtId="0" fontId="9" fillId="2" borderId="11" xfId="0" applyFont="1" applyFill="1" applyBorder="1" applyAlignment="1">
      <alignment horizontal="center" vertical="center" wrapText="1"/>
    </xf>
    <xf numFmtId="164" fontId="9" fillId="2" borderId="25" xfId="1" applyFont="1" applyFill="1" applyBorder="1" applyAlignment="1">
      <alignment horizontal="center" vertical="center" wrapText="1"/>
    </xf>
    <xf numFmtId="164" fontId="9" fillId="2" borderId="27" xfId="1" applyFont="1" applyFill="1" applyBorder="1" applyAlignment="1">
      <alignment horizontal="center" vertical="center" wrapText="1"/>
    </xf>
    <xf numFmtId="164" fontId="9" fillId="2" borderId="28" xfId="1" applyFont="1" applyFill="1" applyBorder="1" applyAlignment="1">
      <alignment horizontal="center" vertical="center" wrapText="1"/>
    </xf>
    <xf numFmtId="0" fontId="17" fillId="0" borderId="1" xfId="0" applyFont="1" applyBorder="1" applyAlignment="1">
      <alignment horizontal="center" vertical="center" wrapText="1"/>
    </xf>
    <xf numFmtId="0" fontId="17" fillId="0" borderId="23" xfId="0" applyFont="1" applyBorder="1" applyAlignment="1">
      <alignment horizontal="center" vertical="center" wrapText="1"/>
    </xf>
    <xf numFmtId="2" fontId="16" fillId="3" borderId="1" xfId="1" applyNumberFormat="1" applyFont="1" applyFill="1" applyBorder="1" applyAlignment="1">
      <alignment horizontal="center" vertical="center"/>
    </xf>
    <xf numFmtId="2" fontId="16" fillId="3" borderId="23" xfId="1" applyNumberFormat="1" applyFont="1" applyFill="1" applyBorder="1" applyAlignment="1">
      <alignment horizontal="center" vertical="center"/>
    </xf>
    <xf numFmtId="2" fontId="16" fillId="3" borderId="21" xfId="1" applyNumberFormat="1" applyFont="1" applyFill="1" applyBorder="1" applyAlignment="1">
      <alignment horizontal="center" vertical="center"/>
    </xf>
    <xf numFmtId="2" fontId="16" fillId="3" borderId="24" xfId="1" applyNumberFormat="1" applyFont="1" applyFill="1" applyBorder="1" applyAlignment="1">
      <alignment horizontal="center" vertical="center"/>
    </xf>
    <xf numFmtId="0" fontId="17" fillId="4" borderId="29" xfId="0" applyFont="1" applyFill="1" applyBorder="1" applyAlignment="1">
      <alignment horizontal="center" vertical="center" wrapText="1"/>
    </xf>
    <xf numFmtId="0" fontId="17" fillId="4" borderId="22" xfId="0" applyFont="1" applyFill="1" applyBorder="1" applyAlignment="1">
      <alignment horizontal="center" vertical="center" wrapText="1"/>
    </xf>
    <xf numFmtId="0" fontId="6" fillId="0" borderId="9" xfId="0" applyFont="1" applyBorder="1" applyAlignment="1">
      <alignment horizontal="center" vertical="top"/>
    </xf>
    <xf numFmtId="0" fontId="6" fillId="0" borderId="15" xfId="0" applyFont="1" applyBorder="1" applyAlignment="1">
      <alignment horizontal="center" vertical="top"/>
    </xf>
    <xf numFmtId="39" fontId="15" fillId="2" borderId="0" xfId="1" applyNumberFormat="1" applyFont="1" applyFill="1" applyBorder="1" applyAlignment="1">
      <alignment horizontal="right" vertical="center"/>
    </xf>
    <xf numFmtId="0" fontId="19" fillId="3" borderId="1" xfId="5" applyFont="1" applyFill="1" applyBorder="1" applyAlignment="1">
      <alignment horizontal="center" vertical="center" wrapText="1"/>
    </xf>
    <xf numFmtId="0" fontId="19" fillId="3" borderId="21" xfId="5" applyFont="1" applyFill="1" applyBorder="1" applyAlignment="1">
      <alignment horizontal="center" vertical="center" wrapText="1"/>
    </xf>
    <xf numFmtId="0" fontId="19" fillId="3" borderId="1" xfId="5" applyFont="1" applyFill="1" applyBorder="1" applyAlignment="1">
      <alignment horizontal="center" vertical="center"/>
    </xf>
    <xf numFmtId="0" fontId="19" fillId="3" borderId="21" xfId="5" applyFont="1" applyFill="1" applyBorder="1" applyAlignment="1">
      <alignment horizontal="center" vertical="center"/>
    </xf>
    <xf numFmtId="0" fontId="19" fillId="3" borderId="18" xfId="5" applyFont="1" applyFill="1" applyBorder="1" applyAlignment="1">
      <alignment horizontal="right" vertical="center" wrapText="1"/>
    </xf>
    <xf numFmtId="0" fontId="19" fillId="3" borderId="0" xfId="5" applyFont="1" applyFill="1" applyAlignment="1">
      <alignment horizontal="right" vertical="center" wrapText="1"/>
    </xf>
    <xf numFmtId="0" fontId="19" fillId="3" borderId="6" xfId="5" applyFont="1" applyFill="1" applyBorder="1" applyAlignment="1">
      <alignment horizontal="right" vertical="center" wrapText="1"/>
    </xf>
    <xf numFmtId="0" fontId="19" fillId="3" borderId="2" xfId="5" applyFont="1" applyFill="1" applyBorder="1" applyAlignment="1">
      <alignment horizontal="center" vertical="center" wrapText="1"/>
    </xf>
    <xf numFmtId="0" fontId="19" fillId="3" borderId="17" xfId="5" applyFont="1" applyFill="1" applyBorder="1" applyAlignment="1">
      <alignment horizontal="center" vertical="center" wrapText="1"/>
    </xf>
    <xf numFmtId="0" fontId="26" fillId="4" borderId="1" xfId="0" applyFont="1" applyFill="1" applyBorder="1" applyAlignment="1">
      <alignment horizontal="left" vertical="top" wrapText="1"/>
    </xf>
    <xf numFmtId="0" fontId="26" fillId="4" borderId="23" xfId="0" applyFont="1" applyFill="1" applyBorder="1" applyAlignment="1">
      <alignment horizontal="left" vertical="top" wrapText="1"/>
    </xf>
    <xf numFmtId="0" fontId="17" fillId="4" borderId="1" xfId="0" applyFont="1" applyFill="1" applyBorder="1" applyAlignment="1">
      <alignment horizontal="center" vertical="center" wrapText="1"/>
    </xf>
    <xf numFmtId="0" fontId="17" fillId="4" borderId="23" xfId="0" applyFont="1" applyFill="1" applyBorder="1" applyAlignment="1">
      <alignment horizontal="center" vertical="center" wrapText="1"/>
    </xf>
    <xf numFmtId="0" fontId="13" fillId="3" borderId="1" xfId="0" applyFont="1" applyFill="1" applyBorder="1" applyAlignment="1">
      <alignment horizontal="center" vertical="top" wrapText="1"/>
    </xf>
    <xf numFmtId="0" fontId="13" fillId="3" borderId="23" xfId="0" applyFont="1" applyFill="1" applyBorder="1" applyAlignment="1">
      <alignment horizontal="center" vertical="top" wrapText="1"/>
    </xf>
    <xf numFmtId="0" fontId="2" fillId="3" borderId="1" xfId="0" applyFont="1" applyFill="1" applyBorder="1" applyAlignment="1">
      <alignment horizontal="center" vertical="top" wrapText="1"/>
    </xf>
    <xf numFmtId="0" fontId="2" fillId="3" borderId="23" xfId="0" applyFont="1" applyFill="1" applyBorder="1" applyAlignment="1">
      <alignment horizontal="center" vertical="top"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20" fillId="0" borderId="16" xfId="5" applyFont="1" applyBorder="1" applyAlignment="1">
      <alignment horizontal="left" vertical="top" wrapText="1"/>
    </xf>
    <xf numFmtId="0" fontId="20" fillId="0" borderId="3" xfId="5" applyFont="1" applyBorder="1" applyAlignment="1">
      <alignment horizontal="left" vertical="top" wrapText="1"/>
    </xf>
    <xf numFmtId="0" fontId="20" fillId="0" borderId="17" xfId="5" applyFont="1" applyBorder="1" applyAlignment="1">
      <alignment horizontal="left" vertical="top" wrapText="1"/>
    </xf>
    <xf numFmtId="0" fontId="15" fillId="2" borderId="14" xfId="5" applyFont="1" applyFill="1" applyBorder="1" applyAlignment="1">
      <alignment horizontal="right" vertical="top"/>
    </xf>
    <xf numFmtId="0" fontId="15" fillId="2" borderId="8" xfId="5" applyFont="1" applyFill="1" applyBorder="1" applyAlignment="1">
      <alignment horizontal="right" vertical="top"/>
    </xf>
    <xf numFmtId="0" fontId="15" fillId="2" borderId="20" xfId="5" applyFont="1" applyFill="1" applyBorder="1" applyAlignment="1">
      <alignment horizontal="right" vertical="top"/>
    </xf>
    <xf numFmtId="0" fontId="22" fillId="3" borderId="1" xfId="5" applyFont="1" applyFill="1" applyBorder="1" applyAlignment="1">
      <alignment horizontal="center" vertical="center" wrapText="1"/>
    </xf>
    <xf numFmtId="0" fontId="22" fillId="3" borderId="21" xfId="5" applyFont="1" applyFill="1" applyBorder="1" applyAlignment="1">
      <alignment horizontal="center" vertical="center" wrapText="1"/>
    </xf>
    <xf numFmtId="0" fontId="19" fillId="0" borderId="1" xfId="5" applyFont="1" applyBorder="1" applyAlignment="1">
      <alignment horizontal="center" vertical="center"/>
    </xf>
    <xf numFmtId="0" fontId="19" fillId="0" borderId="21" xfId="5" applyFont="1" applyBorder="1" applyAlignment="1">
      <alignment horizontal="center" vertical="center"/>
    </xf>
    <xf numFmtId="0" fontId="21" fillId="0" borderId="22" xfId="5" applyFont="1" applyBorder="1" applyAlignment="1">
      <alignment horizontal="left" vertical="center" wrapText="1"/>
    </xf>
    <xf numFmtId="0" fontId="21" fillId="0" borderId="23" xfId="5" applyFont="1" applyBorder="1" applyAlignment="1">
      <alignment horizontal="left" vertical="center" wrapText="1"/>
    </xf>
    <xf numFmtId="0" fontId="21" fillId="0" borderId="24" xfId="5" applyFont="1" applyBorder="1" applyAlignment="1">
      <alignment horizontal="left" vertical="center" wrapText="1"/>
    </xf>
    <xf numFmtId="0" fontId="22" fillId="3" borderId="18" xfId="5" applyFont="1" applyFill="1" applyBorder="1" applyAlignment="1">
      <alignment horizontal="right" vertical="center" wrapText="1"/>
    </xf>
    <xf numFmtId="0" fontId="22" fillId="3" borderId="0" xfId="5" applyFont="1" applyFill="1" applyAlignment="1">
      <alignment horizontal="right" vertical="center" wrapText="1"/>
    </xf>
    <xf numFmtId="0" fontId="22" fillId="3" borderId="6" xfId="5" applyFont="1" applyFill="1" applyBorder="1" applyAlignment="1">
      <alignment horizontal="right" vertical="center" wrapText="1"/>
    </xf>
    <xf numFmtId="0" fontId="19" fillId="3" borderId="18" xfId="5" applyFont="1" applyFill="1" applyBorder="1" applyAlignment="1">
      <alignment horizontal="right" vertical="center"/>
    </xf>
    <xf numFmtId="0" fontId="19" fillId="3" borderId="0" xfId="5" applyFont="1" applyFill="1" applyAlignment="1">
      <alignment horizontal="right" vertical="center"/>
    </xf>
    <xf numFmtId="0" fontId="19" fillId="3" borderId="6" xfId="5" applyFont="1" applyFill="1" applyBorder="1" applyAlignment="1">
      <alignment horizontal="right" vertical="center"/>
    </xf>
    <xf numFmtId="0" fontId="19" fillId="3" borderId="13" xfId="5" applyFont="1" applyFill="1" applyBorder="1" applyAlignment="1">
      <alignment horizontal="right" vertical="center" wrapText="1"/>
    </xf>
    <xf numFmtId="0" fontId="19" fillId="3" borderId="7" xfId="5" applyFont="1" applyFill="1" applyBorder="1" applyAlignment="1">
      <alignment horizontal="right" vertical="center" wrapText="1"/>
    </xf>
    <xf numFmtId="0" fontId="19" fillId="3" borderId="5" xfId="5" applyFont="1" applyFill="1" applyBorder="1" applyAlignment="1">
      <alignment horizontal="right" vertical="center" wrapText="1"/>
    </xf>
    <xf numFmtId="0" fontId="2" fillId="5" borderId="2" xfId="0" applyFont="1" applyFill="1" applyBorder="1" applyAlignment="1">
      <alignment horizontal="center"/>
    </xf>
    <xf numFmtId="0" fontId="0" fillId="5" borderId="3" xfId="0" applyFill="1" applyBorder="1" applyAlignment="1">
      <alignment horizontal="center"/>
    </xf>
    <xf numFmtId="0" fontId="0" fillId="5" borderId="4" xfId="0" applyFill="1" applyBorder="1" applyAlignment="1">
      <alignment horizontal="center"/>
    </xf>
  </cellXfs>
  <cellStyles count="7">
    <cellStyle name="Comma" xfId="1" builtinId="3"/>
    <cellStyle name="Comma 2" xfId="6" xr:uid="{F64FDDF6-3F70-43FA-833B-146C5EDDB1AB}"/>
    <cellStyle name="Hyperlink 2" xfId="2" xr:uid="{00000000-0005-0000-0000-000000000000}"/>
    <cellStyle name="Normal" xfId="0" builtinId="0"/>
    <cellStyle name="Normal 2" xfId="4" xr:uid="{6E72F082-D191-4B8F-A7F2-5B4BF619607D}"/>
    <cellStyle name="Normal 3" xfId="5" xr:uid="{752B3E9D-E024-4419-AD22-3183366377BC}"/>
    <cellStyle name="Гіперпосилання 2" xfId="3" xr:uid="{00000000-0005-0000-0000-000002000000}"/>
  </cellStyles>
  <dxfs count="0"/>
  <tableStyles count="0" defaultTableStyle="TableStyleMedium2" defaultPivotStyle="PivotStyleLight16"/>
  <colors>
    <mruColors>
      <color rgb="FFA70000"/>
      <color rgb="FFF38500"/>
      <color rgb="FF005065"/>
      <color rgb="FF3131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7</xdr:row>
      <xdr:rowOff>0</xdr:rowOff>
    </xdr:from>
    <xdr:to>
      <xdr:col>7</xdr:col>
      <xdr:colOff>304800</xdr:colOff>
      <xdr:row>8</xdr:row>
      <xdr:rowOff>136390</xdr:rowOff>
    </xdr:to>
    <xdr:sp macro="" textlink="">
      <xdr:nvSpPr>
        <xdr:cNvPr id="4" name="AutoShape 18" descr="https://trivita.ua/media/mf_webp/jpg/media/catalog/product/cache/dd95bbeaba6420773a0013f62f7a35ef/p/e/pesok_mesh.webp">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25641300" y="175023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xdr:row>
      <xdr:rowOff>0</xdr:rowOff>
    </xdr:from>
    <xdr:to>
      <xdr:col>7</xdr:col>
      <xdr:colOff>304800</xdr:colOff>
      <xdr:row>8</xdr:row>
      <xdr:rowOff>136390</xdr:rowOff>
    </xdr:to>
    <xdr:sp macro="" textlink="">
      <xdr:nvSpPr>
        <xdr:cNvPr id="8" name="AutoShape 26" descr="Колено Georg Fischer d40 45 град.">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25641300" y="178681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xdr:row>
      <xdr:rowOff>0</xdr:rowOff>
    </xdr:from>
    <xdr:to>
      <xdr:col>7</xdr:col>
      <xdr:colOff>304800</xdr:colOff>
      <xdr:row>8</xdr:row>
      <xdr:rowOff>136390</xdr:rowOff>
    </xdr:to>
    <xdr:sp macro="" textlink="">
      <xdr:nvSpPr>
        <xdr:cNvPr id="1053" name="AutoShape 29" descr="Корпус пластиковий 12-модульний e.plbox.stand.n.12k, навісний (s029104)">
          <a:extLst>
            <a:ext uri="{FF2B5EF4-FFF2-40B4-BE49-F238E27FC236}">
              <a16:creationId xmlns:a16="http://schemas.microsoft.com/office/drawing/2014/main" id="{00000000-0008-0000-0000-00001D040000}"/>
            </a:ext>
          </a:extLst>
        </xdr:cNvPr>
        <xdr:cNvSpPr>
          <a:spLocks noChangeAspect="1" noChangeArrowheads="1"/>
        </xdr:cNvSpPr>
      </xdr:nvSpPr>
      <xdr:spPr bwMode="auto">
        <a:xfrm>
          <a:off x="25641300" y="245798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xdr:row>
      <xdr:rowOff>0</xdr:rowOff>
    </xdr:from>
    <xdr:to>
      <xdr:col>7</xdr:col>
      <xdr:colOff>304800</xdr:colOff>
      <xdr:row>8</xdr:row>
      <xdr:rowOff>136390</xdr:rowOff>
    </xdr:to>
    <xdr:sp macro="" textlink="">
      <xdr:nvSpPr>
        <xdr:cNvPr id="1055" name="AutoShape 31" descr="ВВГ-П нг 3х2,5 кабель ЗЗЦМ (бухта 100м., Різати кратно 10 м.) (ВВГНГ-П 3X2,5 ECG / 707235)">
          <a:extLst>
            <a:ext uri="{FF2B5EF4-FFF2-40B4-BE49-F238E27FC236}">
              <a16:creationId xmlns:a16="http://schemas.microsoft.com/office/drawing/2014/main" id="{00000000-0008-0000-0000-00001F040000}"/>
            </a:ext>
          </a:extLst>
        </xdr:cNvPr>
        <xdr:cNvSpPr>
          <a:spLocks noChangeAspect="1" noChangeArrowheads="1"/>
        </xdr:cNvSpPr>
      </xdr:nvSpPr>
      <xdr:spPr bwMode="auto">
        <a:xfrm>
          <a:off x="25641300" y="246712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xdr:row>
      <xdr:rowOff>0</xdr:rowOff>
    </xdr:from>
    <xdr:to>
      <xdr:col>7</xdr:col>
      <xdr:colOff>304800</xdr:colOff>
      <xdr:row>8</xdr:row>
      <xdr:rowOff>136390</xdr:rowOff>
    </xdr:to>
    <xdr:sp macro="" textlink="">
      <xdr:nvSpPr>
        <xdr:cNvPr id="1058" name="AutoShape 34" descr="Коробка монтажна универсальна набірна ПВХ сіра Ø73,5х43мм, Kopos (KU 68-1901_KA) - придбати">
          <a:extLst>
            <a:ext uri="{FF2B5EF4-FFF2-40B4-BE49-F238E27FC236}">
              <a16:creationId xmlns:a16="http://schemas.microsoft.com/office/drawing/2014/main" id="{00000000-0008-0000-0000-000022040000}"/>
            </a:ext>
          </a:extLst>
        </xdr:cNvPr>
        <xdr:cNvSpPr>
          <a:spLocks noChangeAspect="1" noChangeArrowheads="1"/>
        </xdr:cNvSpPr>
      </xdr:nvSpPr>
      <xdr:spPr bwMode="auto">
        <a:xfrm>
          <a:off x="25641300" y="250370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xdr:row>
      <xdr:rowOff>0</xdr:rowOff>
    </xdr:from>
    <xdr:to>
      <xdr:col>7</xdr:col>
      <xdr:colOff>304800</xdr:colOff>
      <xdr:row>8</xdr:row>
      <xdr:rowOff>136390</xdr:rowOff>
    </xdr:to>
    <xdr:sp macro="" textlink="">
      <xdr:nvSpPr>
        <xdr:cNvPr id="1061" name="AutoShape 37" descr="Саморіз 3,5х9,5 мм &quot;блоха&quot; гострий, цинк, 1000 шт/уп">
          <a:extLst>
            <a:ext uri="{FF2B5EF4-FFF2-40B4-BE49-F238E27FC236}">
              <a16:creationId xmlns:a16="http://schemas.microsoft.com/office/drawing/2014/main" id="{00000000-0008-0000-0000-000025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xdr:row>
      <xdr:rowOff>0</xdr:rowOff>
    </xdr:from>
    <xdr:to>
      <xdr:col>7</xdr:col>
      <xdr:colOff>304800</xdr:colOff>
      <xdr:row>8</xdr:row>
      <xdr:rowOff>136390</xdr:rowOff>
    </xdr:to>
    <xdr:sp macro="" textlink="">
      <xdr:nvSpPr>
        <xdr:cNvPr id="1062" name="AutoShape 38" descr="Саморіз 3,5х9,5 мм &quot;блоха&quot; гострий, цинк, 1000 шт/уп">
          <a:extLst>
            <a:ext uri="{FF2B5EF4-FFF2-40B4-BE49-F238E27FC236}">
              <a16:creationId xmlns:a16="http://schemas.microsoft.com/office/drawing/2014/main" id="{00000000-0008-0000-0000-000026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xdr:row>
      <xdr:rowOff>0</xdr:rowOff>
    </xdr:from>
    <xdr:to>
      <xdr:col>7</xdr:col>
      <xdr:colOff>304800</xdr:colOff>
      <xdr:row>8</xdr:row>
      <xdr:rowOff>136390</xdr:rowOff>
    </xdr:to>
    <xdr:sp macro="" textlink="">
      <xdr:nvSpPr>
        <xdr:cNvPr id="10" name="AutoShape 41" descr="Кутик 100х100х7 мм; ст.3пс, міра; 12 м 029К фото">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25641300" y="256771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xdr:row>
      <xdr:rowOff>0</xdr:rowOff>
    </xdr:from>
    <xdr:to>
      <xdr:col>7</xdr:col>
      <xdr:colOff>304800</xdr:colOff>
      <xdr:row>8</xdr:row>
      <xdr:rowOff>136390</xdr:rowOff>
    </xdr:to>
    <xdr:sp macro="" textlink="">
      <xdr:nvSpPr>
        <xdr:cNvPr id="12"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xdr:row>
      <xdr:rowOff>0</xdr:rowOff>
    </xdr:from>
    <xdr:to>
      <xdr:col>7</xdr:col>
      <xdr:colOff>304800</xdr:colOff>
      <xdr:row>8</xdr:row>
      <xdr:rowOff>136390</xdr:rowOff>
    </xdr:to>
    <xdr:sp macro="" textlink="">
      <xdr:nvSpPr>
        <xdr:cNvPr id="13" name="AutoShape 44" descr="gallery-image">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xdr:row>
      <xdr:rowOff>0</xdr:rowOff>
    </xdr:from>
    <xdr:to>
      <xdr:col>7</xdr:col>
      <xdr:colOff>304800</xdr:colOff>
      <xdr:row>8</xdr:row>
      <xdr:rowOff>136390</xdr:rowOff>
    </xdr:to>
    <xdr:sp macro="" textlink="">
      <xdr:nvSpPr>
        <xdr:cNvPr id="206"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CE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xdr:row>
      <xdr:rowOff>0</xdr:rowOff>
    </xdr:from>
    <xdr:to>
      <xdr:col>7</xdr:col>
      <xdr:colOff>304800</xdr:colOff>
      <xdr:row>8</xdr:row>
      <xdr:rowOff>136390</xdr:rowOff>
    </xdr:to>
    <xdr:sp macro="" textlink="">
      <xdr:nvSpPr>
        <xdr:cNvPr id="207" name="AutoShape 44" descr="gallery-image">
          <a:extLst>
            <a:ext uri="{FF2B5EF4-FFF2-40B4-BE49-F238E27FC236}">
              <a16:creationId xmlns:a16="http://schemas.microsoft.com/office/drawing/2014/main" id="{00000000-0008-0000-0000-0000CF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xdr:row>
      <xdr:rowOff>0</xdr:rowOff>
    </xdr:from>
    <xdr:to>
      <xdr:col>7</xdr:col>
      <xdr:colOff>304800</xdr:colOff>
      <xdr:row>8</xdr:row>
      <xdr:rowOff>136390</xdr:rowOff>
    </xdr:to>
    <xdr:sp macro="" textlink="">
      <xdr:nvSpPr>
        <xdr:cNvPr id="1088" name="AutoShape 64" descr="Клей Kreisel EXPERT ММ27 для кладки газоблоків, 25 кг">
          <a:extLst>
            <a:ext uri="{FF2B5EF4-FFF2-40B4-BE49-F238E27FC236}">
              <a16:creationId xmlns:a16="http://schemas.microsoft.com/office/drawing/2014/main" id="{00000000-0008-0000-0000-000040040000}"/>
            </a:ext>
          </a:extLst>
        </xdr:cNvPr>
        <xdr:cNvSpPr>
          <a:spLocks noChangeAspect="1" noChangeArrowheads="1"/>
        </xdr:cNvSpPr>
      </xdr:nvSpPr>
      <xdr:spPr bwMode="auto">
        <a:xfrm>
          <a:off x="25641300" y="161185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25"/>
  <sheetViews>
    <sheetView tabSelected="1" topLeftCell="A9" zoomScale="55" zoomScaleNormal="55" zoomScaleSheetLayoutView="85" zoomScalePageLayoutView="55" workbookViewId="0">
      <selection activeCell="E33" sqref="E33"/>
    </sheetView>
  </sheetViews>
  <sheetFormatPr defaultColWidth="9.109375" defaultRowHeight="13.8"/>
  <cols>
    <col min="1" max="1" width="5.6640625" style="2" customWidth="1"/>
    <col min="2" max="2" width="127" style="3" customWidth="1"/>
    <col min="3" max="3" width="122.109375" style="3" customWidth="1"/>
    <col min="4" max="4" width="30.6640625" style="4" customWidth="1"/>
    <col min="5" max="5" width="37.6640625" style="2" customWidth="1"/>
    <col min="6" max="6" width="60.6640625" style="2" customWidth="1"/>
    <col min="7" max="7" width="25.6640625" style="2" customWidth="1"/>
    <col min="8" max="8" width="25.6640625" style="6" customWidth="1"/>
    <col min="9" max="10" width="21.33203125" style="2" customWidth="1"/>
    <col min="11" max="16384" width="9.109375" style="2"/>
  </cols>
  <sheetData>
    <row r="1" spans="1:17" ht="63.75" customHeight="1">
      <c r="A1" s="63" t="s">
        <v>61</v>
      </c>
      <c r="B1" s="64"/>
      <c r="C1" s="64"/>
      <c r="D1" s="64"/>
      <c r="E1" s="64"/>
      <c r="F1" s="64"/>
      <c r="G1" s="64"/>
      <c r="H1" s="64"/>
      <c r="I1" s="64"/>
      <c r="J1" s="15"/>
    </row>
    <row r="2" spans="1:17" ht="7.5" customHeight="1" thickBot="1">
      <c r="A2" s="25"/>
      <c r="B2" s="26"/>
      <c r="C2" s="27"/>
      <c r="D2" s="26"/>
      <c r="E2" s="26"/>
      <c r="F2" s="26"/>
      <c r="G2" s="26"/>
      <c r="H2" s="26"/>
      <c r="J2" s="17"/>
    </row>
    <row r="3" spans="1:17" s="1" customFormat="1" ht="120.6" customHeight="1">
      <c r="A3" s="28" t="s">
        <v>0</v>
      </c>
      <c r="B3" s="29" t="s">
        <v>1</v>
      </c>
      <c r="C3" s="29" t="s">
        <v>2</v>
      </c>
      <c r="D3" s="30" t="s">
        <v>3</v>
      </c>
      <c r="E3" s="31" t="s">
        <v>4</v>
      </c>
      <c r="F3" s="29" t="s">
        <v>5</v>
      </c>
      <c r="G3" s="29" t="s">
        <v>6</v>
      </c>
      <c r="H3" s="32" t="s">
        <v>7</v>
      </c>
      <c r="I3" s="33" t="s">
        <v>8</v>
      </c>
      <c r="J3" s="34" t="s">
        <v>9</v>
      </c>
    </row>
    <row r="4" spans="1:17" ht="13.8" customHeight="1">
      <c r="A4" s="41">
        <v>1</v>
      </c>
      <c r="B4" s="55" t="s">
        <v>63</v>
      </c>
      <c r="C4" s="55" t="s">
        <v>62</v>
      </c>
      <c r="D4" s="57">
        <v>1</v>
      </c>
      <c r="E4" s="59"/>
      <c r="F4" s="61"/>
      <c r="G4" s="61"/>
      <c r="H4" s="35"/>
      <c r="I4" s="37">
        <v>0</v>
      </c>
      <c r="J4" s="39">
        <f>D4*I4</f>
        <v>0</v>
      </c>
    </row>
    <row r="5" spans="1:17" ht="409.6" customHeight="1">
      <c r="A5" s="41"/>
      <c r="B5" s="55"/>
      <c r="C5" s="55"/>
      <c r="D5" s="57"/>
      <c r="E5" s="59"/>
      <c r="F5" s="61"/>
      <c r="G5" s="61"/>
      <c r="H5" s="35"/>
      <c r="I5" s="37"/>
      <c r="J5" s="39"/>
    </row>
    <row r="6" spans="1:17" ht="201" customHeight="1" thickBot="1">
      <c r="A6" s="42"/>
      <c r="B6" s="56"/>
      <c r="C6" s="56"/>
      <c r="D6" s="58"/>
      <c r="E6" s="60"/>
      <c r="F6" s="62"/>
      <c r="G6" s="62"/>
      <c r="H6" s="36"/>
      <c r="I6" s="38"/>
      <c r="J6" s="40"/>
    </row>
    <row r="7" spans="1:17" ht="15.6">
      <c r="A7" s="45" t="s">
        <v>10</v>
      </c>
      <c r="B7" s="45"/>
      <c r="C7" s="45"/>
      <c r="D7" s="45"/>
      <c r="E7" s="45"/>
      <c r="F7" s="45"/>
      <c r="G7" s="45"/>
      <c r="H7" s="45"/>
      <c r="I7" s="45"/>
      <c r="J7" s="24">
        <f>SUM(J4:J5)</f>
        <v>0</v>
      </c>
    </row>
    <row r="8" spans="1:17">
      <c r="A8" s="16"/>
      <c r="J8" s="17"/>
    </row>
    <row r="9" spans="1:17" ht="342" customHeight="1">
      <c r="A9" s="65" t="s">
        <v>59</v>
      </c>
      <c r="B9" s="66"/>
      <c r="C9" s="66"/>
      <c r="D9" s="66"/>
      <c r="E9" s="66"/>
      <c r="F9" s="66"/>
      <c r="G9" s="66"/>
      <c r="H9" s="66"/>
      <c r="I9" s="66"/>
      <c r="J9" s="67"/>
      <c r="N9" s="13"/>
      <c r="O9" s="13"/>
      <c r="P9" s="13"/>
      <c r="Q9" s="13"/>
    </row>
    <row r="10" spans="1:17" ht="15.6">
      <c r="A10" s="68" t="s">
        <v>11</v>
      </c>
      <c r="B10" s="69"/>
      <c r="C10" s="69"/>
      <c r="D10" s="69"/>
      <c r="E10" s="69"/>
      <c r="F10" s="69"/>
      <c r="G10" s="69"/>
      <c r="H10" s="69"/>
      <c r="I10" s="69"/>
      <c r="J10" s="70"/>
      <c r="N10" s="13"/>
      <c r="O10" s="13"/>
      <c r="P10" s="13"/>
      <c r="Q10" s="13"/>
    </row>
    <row r="11" spans="1:17" ht="37.950000000000003" customHeight="1">
      <c r="A11" s="50" t="s">
        <v>12</v>
      </c>
      <c r="B11" s="51"/>
      <c r="C11" s="51"/>
      <c r="D11" s="51"/>
      <c r="E11" s="51"/>
      <c r="F11" s="51"/>
      <c r="G11" s="51"/>
      <c r="H11" s="52"/>
      <c r="I11" s="48" t="s">
        <v>60</v>
      </c>
      <c r="J11" s="49"/>
      <c r="N11" s="14"/>
      <c r="O11" s="14"/>
      <c r="P11" s="14"/>
      <c r="Q11" s="14"/>
    </row>
    <row r="12" spans="1:17" ht="37.950000000000003" customHeight="1">
      <c r="A12" s="50" t="s">
        <v>13</v>
      </c>
      <c r="B12" s="51"/>
      <c r="C12" s="51"/>
      <c r="D12" s="51"/>
      <c r="E12" s="51"/>
      <c r="F12" s="51"/>
      <c r="G12" s="51"/>
      <c r="H12" s="52"/>
      <c r="I12" s="46"/>
      <c r="J12" s="47"/>
      <c r="N12" s="14"/>
      <c r="O12" s="14"/>
      <c r="P12" s="14"/>
      <c r="Q12" s="14"/>
    </row>
    <row r="13" spans="1:17" ht="37.950000000000003" customHeight="1">
      <c r="A13" s="78" t="s">
        <v>14</v>
      </c>
      <c r="B13" s="79"/>
      <c r="C13" s="79"/>
      <c r="D13" s="79"/>
      <c r="E13" s="79"/>
      <c r="F13" s="79"/>
      <c r="G13" s="79"/>
      <c r="H13" s="80"/>
      <c r="I13" s="71"/>
      <c r="J13" s="72"/>
      <c r="N13" s="14"/>
      <c r="O13" s="14"/>
      <c r="P13" s="14"/>
      <c r="Q13" s="14"/>
    </row>
    <row r="14" spans="1:17" ht="36.6" customHeight="1">
      <c r="A14" s="50" t="s">
        <v>15</v>
      </c>
      <c r="B14" s="51"/>
      <c r="C14" s="51"/>
      <c r="D14" s="51"/>
      <c r="E14" s="51"/>
      <c r="F14" s="51"/>
      <c r="G14" s="51"/>
      <c r="H14" s="52"/>
      <c r="I14" s="53"/>
      <c r="J14" s="54"/>
    </row>
    <row r="15" spans="1:17" ht="36.6" customHeight="1">
      <c r="A15" s="50" t="s">
        <v>16</v>
      </c>
      <c r="B15" s="51"/>
      <c r="C15" s="51"/>
      <c r="D15" s="51"/>
      <c r="E15" s="51"/>
      <c r="F15" s="51"/>
      <c r="G15" s="51"/>
      <c r="H15" s="52"/>
      <c r="I15" s="18"/>
      <c r="J15" s="19"/>
    </row>
    <row r="16" spans="1:17" ht="37.950000000000003" customHeight="1">
      <c r="A16" s="50" t="s">
        <v>17</v>
      </c>
      <c r="B16" s="51"/>
      <c r="C16" s="51"/>
      <c r="D16" s="51"/>
      <c r="E16" s="51"/>
      <c r="F16" s="51"/>
      <c r="G16" s="51"/>
      <c r="H16" s="52"/>
      <c r="I16" s="73" t="s">
        <v>18</v>
      </c>
      <c r="J16" s="74"/>
      <c r="N16" s="14"/>
      <c r="O16" s="14"/>
      <c r="P16" s="14"/>
      <c r="Q16" s="14"/>
    </row>
    <row r="17" spans="1:10" ht="36.6" customHeight="1">
      <c r="A17" s="50" t="s">
        <v>19</v>
      </c>
      <c r="B17" s="51"/>
      <c r="C17" s="51"/>
      <c r="D17" s="51"/>
      <c r="E17" s="51"/>
      <c r="F17" s="51"/>
      <c r="G17" s="51"/>
      <c r="H17" s="52"/>
      <c r="I17" s="53"/>
      <c r="J17" s="54"/>
    </row>
    <row r="18" spans="1:10" ht="33.6" customHeight="1">
      <c r="A18" s="50" t="s">
        <v>20</v>
      </c>
      <c r="B18" s="51"/>
      <c r="C18" s="51"/>
      <c r="D18" s="51"/>
      <c r="E18" s="51"/>
      <c r="F18" s="51"/>
      <c r="G18" s="51"/>
      <c r="H18" s="52"/>
      <c r="I18" s="53"/>
      <c r="J18" s="54"/>
    </row>
    <row r="19" spans="1:10" ht="37.950000000000003" customHeight="1">
      <c r="A19" s="81" t="s">
        <v>21</v>
      </c>
      <c r="B19" s="82"/>
      <c r="C19" s="82"/>
      <c r="D19" s="82"/>
      <c r="E19" s="82"/>
      <c r="F19" s="82"/>
      <c r="G19" s="82"/>
      <c r="H19" s="83"/>
      <c r="I19" s="48"/>
      <c r="J19" s="49"/>
    </row>
    <row r="20" spans="1:10" ht="108" customHeight="1">
      <c r="A20" s="50" t="s">
        <v>22</v>
      </c>
      <c r="B20" s="51"/>
      <c r="C20" s="51"/>
      <c r="D20" s="51"/>
      <c r="E20" s="51"/>
      <c r="F20" s="51"/>
      <c r="G20" s="51"/>
      <c r="H20" s="52"/>
      <c r="I20" s="46"/>
      <c r="J20" s="47"/>
    </row>
    <row r="21" spans="1:10" ht="37.950000000000003" customHeight="1">
      <c r="A21" s="81" t="s">
        <v>23</v>
      </c>
      <c r="B21" s="82"/>
      <c r="C21" s="82"/>
      <c r="D21" s="82"/>
      <c r="E21" s="82"/>
      <c r="F21" s="82"/>
      <c r="G21" s="82"/>
      <c r="H21" s="83"/>
      <c r="I21" s="48"/>
      <c r="J21" s="49"/>
    </row>
    <row r="22" spans="1:10" ht="37.950000000000003" customHeight="1">
      <c r="A22" s="50" t="s">
        <v>24</v>
      </c>
      <c r="B22" s="51"/>
      <c r="C22" s="51"/>
      <c r="D22" s="51"/>
      <c r="E22" s="51"/>
      <c r="F22" s="51"/>
      <c r="G22" s="51"/>
      <c r="H22" s="52"/>
      <c r="I22" s="46"/>
      <c r="J22" s="47"/>
    </row>
    <row r="23" spans="1:10" ht="37.950000000000003" customHeight="1">
      <c r="A23" s="81" t="s">
        <v>25</v>
      </c>
      <c r="B23" s="82"/>
      <c r="C23" s="82"/>
      <c r="D23" s="82"/>
      <c r="E23" s="82"/>
      <c r="F23" s="82"/>
      <c r="G23" s="82"/>
      <c r="H23" s="83"/>
      <c r="I23" s="48"/>
      <c r="J23" s="49"/>
    </row>
    <row r="24" spans="1:10" ht="37.950000000000003" customHeight="1">
      <c r="A24" s="84" t="s">
        <v>26</v>
      </c>
      <c r="B24" s="85"/>
      <c r="C24" s="85"/>
      <c r="D24" s="85"/>
      <c r="E24" s="85"/>
      <c r="F24" s="85"/>
      <c r="G24" s="85"/>
      <c r="H24" s="86"/>
      <c r="I24" s="43"/>
      <c r="J24" s="44"/>
    </row>
    <row r="25" spans="1:10" ht="39" customHeight="1" thickBot="1">
      <c r="A25" s="75" t="s">
        <v>27</v>
      </c>
      <c r="B25" s="76"/>
      <c r="C25" s="76"/>
      <c r="D25" s="76"/>
      <c r="E25" s="76"/>
      <c r="F25" s="76"/>
      <c r="G25" s="76"/>
      <c r="H25" s="76"/>
      <c r="I25" s="76"/>
      <c r="J25" s="77"/>
    </row>
  </sheetData>
  <protectedRanges>
    <protectedRange sqref="H4:H6" name="data_1"/>
  </protectedRanges>
  <mergeCells count="42">
    <mergeCell ref="A25:J25"/>
    <mergeCell ref="A11:H11"/>
    <mergeCell ref="A12:H12"/>
    <mergeCell ref="A13:H13"/>
    <mergeCell ref="A16:H16"/>
    <mergeCell ref="A17:H17"/>
    <mergeCell ref="A18:H18"/>
    <mergeCell ref="A19:H19"/>
    <mergeCell ref="A20:H20"/>
    <mergeCell ref="A21:H21"/>
    <mergeCell ref="A22:H22"/>
    <mergeCell ref="A23:H23"/>
    <mergeCell ref="I21:J21"/>
    <mergeCell ref="I18:J18"/>
    <mergeCell ref="A24:H24"/>
    <mergeCell ref="I11:J11"/>
    <mergeCell ref="E4:E6"/>
    <mergeCell ref="F4:F6"/>
    <mergeCell ref="G4:G6"/>
    <mergeCell ref="A1:I1"/>
    <mergeCell ref="I17:J17"/>
    <mergeCell ref="A9:J9"/>
    <mergeCell ref="A10:J10"/>
    <mergeCell ref="I12:J12"/>
    <mergeCell ref="I13:J13"/>
    <mergeCell ref="I16:J16"/>
    <mergeCell ref="H4:H6"/>
    <mergeCell ref="I4:I6"/>
    <mergeCell ref="J4:J6"/>
    <mergeCell ref="A4:A6"/>
    <mergeCell ref="I24:J24"/>
    <mergeCell ref="A7:I7"/>
    <mergeCell ref="I22:J22"/>
    <mergeCell ref="I23:J23"/>
    <mergeCell ref="I19:J19"/>
    <mergeCell ref="I20:J20"/>
    <mergeCell ref="A15:H15"/>
    <mergeCell ref="A14:H14"/>
    <mergeCell ref="I14:J14"/>
    <mergeCell ref="B4:B6"/>
    <mergeCell ref="C4:C6"/>
    <mergeCell ref="D4:D6"/>
  </mergeCells>
  <phoneticPr fontId="18" type="noConversion"/>
  <pageMargins left="0.25" right="0.25" top="0.75" bottom="0.75" header="0.3" footer="0.3"/>
  <pageSetup paperSize="9" scale="37" fitToHeight="0" orientation="landscape" r:id="rId1"/>
  <headerFooter>
    <oddFooter>&amp;CITT # PFRU2-2025-051-2&amp;RVolume 3 - Terms of Reference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39B7F-A61F-460B-91C3-A783FC28117F}">
  <dimension ref="D3:J55"/>
  <sheetViews>
    <sheetView topLeftCell="A41" workbookViewId="0">
      <selection activeCell="E47" sqref="E47:J55"/>
    </sheetView>
  </sheetViews>
  <sheetFormatPr defaultRowHeight="14.4"/>
  <cols>
    <col min="5" max="5" width="4.6640625" customWidth="1"/>
    <col min="6" max="6" width="33.33203125" customWidth="1"/>
    <col min="7" max="7" width="12.33203125" customWidth="1"/>
    <col min="8" max="8" width="5.6640625" bestFit="1" customWidth="1"/>
    <col min="10" max="10" width="9" bestFit="1" customWidth="1"/>
    <col min="11" max="11" width="2.88671875" customWidth="1"/>
  </cols>
  <sheetData>
    <row r="3" spans="4:10">
      <c r="E3" s="20" t="s">
        <v>28</v>
      </c>
    </row>
    <row r="4" spans="4:10">
      <c r="D4">
        <v>150</v>
      </c>
      <c r="E4">
        <v>19.420782939910104</v>
      </c>
      <c r="G4">
        <v>19.420000000000002</v>
      </c>
      <c r="I4" s="8">
        <f>D4*G4</f>
        <v>2913.0000000000005</v>
      </c>
    </row>
    <row r="5" spans="4:10">
      <c r="D5">
        <v>30</v>
      </c>
      <c r="E5">
        <v>22.562751967112074</v>
      </c>
      <c r="G5">
        <v>22.57</v>
      </c>
      <c r="I5" s="8">
        <f>G5*D5</f>
        <v>677.1</v>
      </c>
    </row>
    <row r="6" spans="4:10">
      <c r="I6" s="8">
        <f>SUM(I4:I5)</f>
        <v>3590.1000000000004</v>
      </c>
    </row>
    <row r="7" spans="4:10">
      <c r="E7">
        <f>(D4*E4)+(D5*E5)</f>
        <v>3589.9999999998781</v>
      </c>
    </row>
    <row r="8" spans="4:10">
      <c r="E8" s="8"/>
    </row>
    <row r="14" spans="4:10">
      <c r="F14" s="10" t="s">
        <v>29</v>
      </c>
      <c r="G14" s="10" t="s">
        <v>30</v>
      </c>
      <c r="H14" s="10" t="s">
        <v>31</v>
      </c>
      <c r="I14" s="10" t="s">
        <v>32</v>
      </c>
      <c r="J14" s="10" t="s">
        <v>33</v>
      </c>
    </row>
    <row r="15" spans="4:10" ht="172.8">
      <c r="F15" s="21" t="s">
        <v>34</v>
      </c>
      <c r="G15" s="21" t="s">
        <v>35</v>
      </c>
      <c r="H15" s="9">
        <v>22.57</v>
      </c>
      <c r="I15" s="9">
        <v>30</v>
      </c>
      <c r="J15" s="9">
        <f>H15*I15</f>
        <v>677.1</v>
      </c>
    </row>
    <row r="16" spans="4:10" ht="172.8">
      <c r="F16" s="21" t="s">
        <v>36</v>
      </c>
      <c r="G16" s="21" t="s">
        <v>37</v>
      </c>
      <c r="H16" s="9">
        <v>19.420000000000002</v>
      </c>
      <c r="I16" s="9">
        <v>150</v>
      </c>
      <c r="J16" s="9">
        <f>H16*I16</f>
        <v>2913.0000000000005</v>
      </c>
    </row>
    <row r="17" spans="10:10" ht="15.6">
      <c r="J17" s="11">
        <f>SUM(J15:J16)</f>
        <v>3590.1000000000004</v>
      </c>
    </row>
    <row r="47" spans="5:10">
      <c r="E47" s="87" t="s">
        <v>38</v>
      </c>
      <c r="F47" s="88"/>
      <c r="G47" s="88"/>
      <c r="H47" s="88"/>
      <c r="I47" s="88"/>
      <c r="J47" s="89"/>
    </row>
    <row r="48" spans="5:10">
      <c r="E48" s="5"/>
      <c r="F48" s="22" t="s">
        <v>39</v>
      </c>
      <c r="G48" s="22" t="s">
        <v>40</v>
      </c>
      <c r="H48" s="22" t="s">
        <v>41</v>
      </c>
      <c r="I48" s="22" t="s">
        <v>42</v>
      </c>
      <c r="J48" s="22" t="s">
        <v>43</v>
      </c>
    </row>
    <row r="49" spans="5:10" ht="100.8">
      <c r="E49" s="5">
        <v>227</v>
      </c>
      <c r="F49" s="23" t="s">
        <v>44</v>
      </c>
      <c r="G49" s="22" t="s">
        <v>45</v>
      </c>
      <c r="H49" s="5">
        <v>14</v>
      </c>
      <c r="I49" s="5">
        <v>188.3</v>
      </c>
      <c r="J49" s="9">
        <f>H49*I49</f>
        <v>2636.2000000000003</v>
      </c>
    </row>
    <row r="50" spans="5:10" ht="28.8">
      <c r="E50" s="5">
        <v>228</v>
      </c>
      <c r="F50" s="23" t="s">
        <v>46</v>
      </c>
      <c r="G50" s="22" t="s">
        <v>47</v>
      </c>
      <c r="H50" s="5">
        <v>510</v>
      </c>
      <c r="I50" s="5">
        <v>1.87</v>
      </c>
      <c r="J50" s="9">
        <f>H50*I50</f>
        <v>953.7</v>
      </c>
    </row>
    <row r="51" spans="5:10">
      <c r="E51" s="5"/>
      <c r="F51" s="5"/>
      <c r="G51" s="5"/>
      <c r="H51" s="5"/>
      <c r="I51" s="5"/>
      <c r="J51" s="12">
        <f>SUM(J49:J50)</f>
        <v>3589.9000000000005</v>
      </c>
    </row>
    <row r="52" spans="5:10">
      <c r="E52" s="87" t="s">
        <v>48</v>
      </c>
      <c r="F52" s="88"/>
      <c r="G52" s="88"/>
      <c r="H52" s="88"/>
      <c r="I52" s="88"/>
      <c r="J52" s="89"/>
    </row>
    <row r="53" spans="5:10" ht="57.6">
      <c r="E53" s="5">
        <v>227</v>
      </c>
      <c r="F53" s="23" t="s">
        <v>49</v>
      </c>
      <c r="G53" s="22" t="s">
        <v>50</v>
      </c>
      <c r="H53" s="5">
        <v>30</v>
      </c>
      <c r="I53" s="5">
        <v>22.57</v>
      </c>
      <c r="J53" s="9">
        <f>H53*I53</f>
        <v>677.1</v>
      </c>
    </row>
    <row r="54" spans="5:10" ht="57.6">
      <c r="E54" s="5">
        <v>228</v>
      </c>
      <c r="F54" s="23" t="s">
        <v>51</v>
      </c>
      <c r="G54" s="22" t="s">
        <v>50</v>
      </c>
      <c r="H54" s="5">
        <v>150</v>
      </c>
      <c r="I54" s="5">
        <v>19.41</v>
      </c>
      <c r="J54" s="9">
        <f>H54*I54</f>
        <v>2911.5</v>
      </c>
    </row>
    <row r="55" spans="5:10">
      <c r="E55" s="5"/>
      <c r="F55" s="5"/>
      <c r="G55" s="5"/>
      <c r="H55" s="5"/>
      <c r="I55" s="5"/>
      <c r="J55" s="12">
        <f>SUM(J53:J54)</f>
        <v>3588.6</v>
      </c>
    </row>
  </sheetData>
  <mergeCells count="2">
    <mergeCell ref="E47:J47"/>
    <mergeCell ref="E52:J5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22E62-2791-4A71-885E-F72B7AA62F3B}">
  <dimension ref="E2:H6"/>
  <sheetViews>
    <sheetView topLeftCell="A6" workbookViewId="0">
      <selection activeCell="E47" sqref="E47:J55"/>
    </sheetView>
  </sheetViews>
  <sheetFormatPr defaultRowHeight="14.4"/>
  <cols>
    <col min="5" max="5" width="26.33203125" customWidth="1"/>
    <col min="8" max="8" width="50.6640625" customWidth="1"/>
  </cols>
  <sheetData>
    <row r="2" spans="5:8" ht="43.2">
      <c r="E2" s="7" t="s">
        <v>52</v>
      </c>
      <c r="F2">
        <v>411</v>
      </c>
      <c r="G2" t="s">
        <v>53</v>
      </c>
      <c r="H2" t="s">
        <v>54</v>
      </c>
    </row>
    <row r="3" spans="5:8" ht="43.2">
      <c r="E3" s="7" t="s">
        <v>55</v>
      </c>
      <c r="F3">
        <v>186</v>
      </c>
      <c r="G3" t="s">
        <v>53</v>
      </c>
      <c r="H3" t="s">
        <v>54</v>
      </c>
    </row>
    <row r="4" spans="5:8" ht="57.6">
      <c r="E4" s="7" t="s">
        <v>56</v>
      </c>
      <c r="F4">
        <v>33</v>
      </c>
      <c r="G4" t="s">
        <v>53</v>
      </c>
      <c r="H4" t="s">
        <v>54</v>
      </c>
    </row>
    <row r="5" spans="5:8" ht="43.2">
      <c r="E5" s="7" t="s">
        <v>52</v>
      </c>
      <c r="F5">
        <v>250</v>
      </c>
      <c r="G5" t="s">
        <v>53</v>
      </c>
      <c r="H5" s="7" t="s">
        <v>57</v>
      </c>
    </row>
    <row r="6" spans="5:8" ht="43.2">
      <c r="E6" s="7" t="s">
        <v>52</v>
      </c>
      <c r="F6">
        <v>300</v>
      </c>
      <c r="G6" t="s">
        <v>53</v>
      </c>
      <c r="H6" s="7" t="s">
        <v>58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6DDCE359699F43BC567D05A0F48266" ma:contentTypeVersion="15" ma:contentTypeDescription="Create a new document." ma:contentTypeScope="" ma:versionID="6518cbed8fda2ed0d2683cb6a5cb91d6">
  <xsd:schema xmlns:xsd="http://www.w3.org/2001/XMLSchema" xmlns:xs="http://www.w3.org/2001/XMLSchema" xmlns:p="http://schemas.microsoft.com/office/2006/metadata/properties" xmlns:ns2="8d7096d6-fc66-4344-9e3f-2445529a09f6" xmlns:ns3="c7a56a3d-16e2-4b65-9c40-9ed138b763d7" targetNamespace="http://schemas.microsoft.com/office/2006/metadata/properties" ma:root="true" ma:fieldsID="e955312906d9ed15de91566998fc829b" ns2:_="" ns3:_="">
    <xsd:import namespace="8d7096d6-fc66-4344-9e3f-2445529a09f6"/>
    <xsd:import namespace="c7a56a3d-16e2-4b65-9c40-9ed138b763d7"/>
    <xsd:element name="properties">
      <xsd:complexType>
        <xsd:sequence>
          <xsd:element name="documentManagement">
            <xsd:complexType>
              <xsd:all>
                <xsd:element ref="ns2:hbf0c10381aa4bd59932b5b7da857fed"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c96f5e10-a829-489c-b1ae-5e69d5cf9a50}" ma:internalName="TaxCatchAll" ma:showField="CatchAllData" ma:web="7e2fc169-96f2-4e68-a0e3-230bbeb7e2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a56a3d-16e2-4b65-9c40-9ed138b763d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22e118f-d533-465d-b5ca-7beed2256e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hbf0c10381aa4bd59932b5b7da857fed xmlns="8d7096d6-fc66-4344-9e3f-2445529a09f6">
      <Terms xmlns="http://schemas.microsoft.com/office/infopath/2007/PartnerControls"/>
    </hbf0c10381aa4bd59932b5b7da857fed>
    <TaxCatchAll xmlns="8d7096d6-fc66-4344-9e3f-2445529a09f6" xsi:nil="true"/>
    <lcf76f155ced4ddcb4097134ff3c332f xmlns="c7a56a3d-16e2-4b65-9c40-9ed138b763d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C7FB13F-C403-4B38-B0F2-D95B86DE34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7096d6-fc66-4344-9e3f-2445529a09f6"/>
    <ds:schemaRef ds:uri="c7a56a3d-16e2-4b65-9c40-9ed138b763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2218FAE-8103-4EFF-9A95-75FB37175E58}">
  <ds:schemaRefs>
    <ds:schemaRef ds:uri="http://schemas.microsoft.com/sharepoint/v3/contenttype/forms"/>
  </ds:schemaRefs>
</ds:datastoreItem>
</file>

<file path=customXml/itemProps3.xml><?xml version="1.0" encoding="utf-8"?>
<ds:datastoreItem xmlns:ds="http://schemas.openxmlformats.org/officeDocument/2006/customXml" ds:itemID="{21D7ACC4-3813-47CE-9045-F5F77E2C8017}">
  <ds:schemaRefs>
    <ds:schemaRef ds:uri="http://schemas.microsoft.com/office/2006/metadata/properties"/>
    <ds:schemaRef ds:uri="http://schemas.microsoft.com/office/infopath/2007/PartnerControls"/>
    <ds:schemaRef ds:uri="8d7096d6-fc66-4344-9e3f-2445529a09f6"/>
    <ds:schemaRef ds:uri="c7a56a3d-16e2-4b65-9c40-9ed138b763d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ToR</vt:lpstr>
      <vt:lpstr>Sheet2</vt:lpstr>
      <vt:lpstr>Sheet1</vt:lpstr>
      <vt:lpstr>ToR!Print_Area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Fatima Afonso</dc:creator>
  <cp:keywords/>
  <dc:description/>
  <cp:lastModifiedBy>Alona Vorobiova</cp:lastModifiedBy>
  <cp:revision/>
  <dcterms:created xsi:type="dcterms:W3CDTF">2022-10-12T13:36:00Z</dcterms:created>
  <dcterms:modified xsi:type="dcterms:W3CDTF">2026-06-12T06:36:24Z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0x010100C66DDCE359699F43BC567D05A0F48266</vt:lpwstr>
  </property>
  <property fmtid="{D5CDD505-2E9C-101B-9397-08002B2CF9AE}" pid="3" name="Project Document Type">
    <vt:lpwstr/>
  </property>
  <property fmtid="{D5CDD505-2E9C-101B-9397-08002B2CF9AE}" pid="4" name="MediaServiceImageTags">
    <vt:lpwstr/>
  </property>
  <property fmtid="{D5CDD505-2E9C-101B-9397-08002B2CF9AE}" pid="5" name="lcf76f155ced4ddcb4097134ff3c332f">
    <vt:lpwstr/>
  </property>
  <property fmtid="{D5CDD505-2E9C-101B-9397-08002B2CF9AE}" pid="6" name="ICV">
    <vt:lpwstr>F92DCFBADA064D3292213C73C476099D</vt:lpwstr>
  </property>
  <property fmtid="{D5CDD505-2E9C-101B-9397-08002B2CF9AE}" pid="7" name="KSOProductBuildVer">
    <vt:lpwstr>1033-11.2.0.11537</vt:lpwstr>
  </property>
  <property fmtid="{D5CDD505-2E9C-101B-9397-08002B2CF9AE}" pid="8" name="Project_x0020_Document_x0020_Type">
    <vt:lpwstr/>
  </property>
</Properties>
</file>