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494.6_Agricultural machinery (ITT)/02 Solicitation/To be published/"/>
    </mc:Choice>
  </mc:AlternateContent>
  <xr:revisionPtr revIDLastSave="352" documentId="8_{860B717A-78DC-4C58-BF9F-B6EF6D61511D}" xr6:coauthVersionLast="47" xr6:coauthVersionMax="47" xr10:uidLastSave="{DBFC5F94-ED82-4BB9-9BA8-0E01FB037189}"/>
  <bookViews>
    <workbookView xWindow="-108" yWindow="-108" windowWidth="23256" windowHeight="13896" xr2:uid="{00000000-000D-0000-FFFF-FFFF00000000}"/>
  </bookViews>
  <sheets>
    <sheet name="ToR" sheetId="13" r:id="rId1"/>
    <sheet name="Sheet2" sheetId="15" state="hidden" r:id="rId2"/>
    <sheet name="Sheet1" sheetId="14" state="hidden" r:id="rId3"/>
  </sheets>
  <externalReferences>
    <externalReference r:id="rId4"/>
  </externalReferences>
  <definedNames>
    <definedName name="_xlnm._FilterDatabase" localSheetId="0" hidden="1">ToR!$A$3:$G$20</definedName>
    <definedName name="_xlnm.Print_Area" localSheetId="0">ToR!$A$1:$J$20</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3" l="1"/>
  <c r="K18" i="13" l="1"/>
  <c r="K19" i="13" s="1"/>
  <c r="K17" i="13"/>
  <c r="K9" i="13"/>
  <c r="K6" i="13"/>
  <c r="K5" i="13"/>
  <c r="K12" i="13"/>
  <c r="K14" i="13"/>
  <c r="K7" i="13" l="1"/>
  <c r="K11" i="13" l="1"/>
  <c r="K15" i="13" s="1"/>
  <c r="K20" i="13" s="1"/>
  <c r="J55" i="15" l="1"/>
  <c r="J54" i="15"/>
  <c r="J53" i="15"/>
  <c r="J51" i="15"/>
  <c r="J50" i="15"/>
  <c r="J49" i="15"/>
  <c r="J16" i="15"/>
  <c r="J15" i="15"/>
  <c r="J17" i="15"/>
  <c r="I5" i="15"/>
  <c r="I4" i="15"/>
  <c r="E7" i="15"/>
  <c r="I6" i="15"/>
</calcChain>
</file>

<file path=xl/sharedStrings.xml><?xml version="1.0" encoding="utf-8"?>
<sst xmlns="http://schemas.openxmlformats.org/spreadsheetml/2006/main" count="101" uniqueCount="85">
  <si>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</si>
  <si>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</si>
  <si>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</si>
  <si>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</si>
  <si>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</si>
  <si>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</si>
  <si>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</si>
  <si>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</si>
  <si>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</si>
  <si>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</si>
  <si>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</si>
  <si>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</si>
  <si>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</si>
  <si>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</si>
  <si>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</si>
  <si>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</si>
  <si>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
Згода на встановлення GPS-трекера :</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</si>
  <si>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</si>
  <si>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</si>
  <si>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</si>
  <si>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</si>
  <si>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</si>
  <si>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</si>
  <si>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</si>
  <si>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</si>
  <si>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</si>
  <si>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</si>
  <si>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</si>
  <si>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</si>
  <si>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</si>
  <si>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</si>
  <si>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</si>
  <si>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</si>
  <si>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</si>
  <si>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</si>
  <si>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</si>
  <si>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</si>
  <si>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</si>
  <si>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</si>
  <si>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</si>
  <si>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</si>
  <si>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</si>
  <si>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</si>
  <si>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</si>
  <si>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</si>
  <si>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</si>
  <si>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</si>
  <si>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</si>
  <si>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</si>
  <si>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</si>
  <si>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</si>
  <si>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</si>
  <si>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</si>
  <si>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</si>
  <si>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</si>
  <si>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</si>
  <si>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</si>
  <si>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</si>
  <si>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</si>
  <si>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Farm greenhouse under a double layer of film "Farmer PROFI - U" or equivalent 
Height 4.5 m 10*50 (step 2 m) with side ventilation and automatic air blowing. Film 180 μm + delivery and mouth Code:27849831 Specifications
Name of measurement
Cover area m2 800
Width (m) 10
length (m) 80
height (m) 4.35
Galvanized frame
Galvanizing Frame Type Hot Rolled
step between the arches of the frame (m) 2
Doors (pcs.) 4 - 8
The possibility of side fuffs is a greenhouse light-stabilized film 150 microns
film producing country Greece
Number of film layers 2
Automatic inflation It is possible to install suspended equipment kg/m2 up to 25 
Mandatory mounting at the point of delivery</t>
  </si>
  <si>
    <t>Set for drip irrigation SYMMER "Summer resident" 20 m or equivalent CODE 10203609 Material: PVC polyethylene
Diameter of the irrigation system: 16 mm
Inner hose diameter: 13.8
Length: 20 m
Bay length: 20 m
Equipment:
PE tube 16x1.1 mm 23 m.p
DN16 drip tube tee – 2 pcs
adapter with female thread 1/2" – 1 pc
DN16-1/2" Tube Adapter – 1 pc
Tube plug DN16 – 3 pcs
PVC tube 3x5 mm 40m.p
Straight adapter D3 mm – 24 pcs
X-shaped connector D3 mm – 24 pcs
root dropper-needle – 100 pcs
hole punch – 1 pc
corner connection for tube DN16 – 1 pc</t>
  </si>
  <si>
    <t>Фермерська теплиця під подвійний шар плівки « Фермер  ПРОФІ – У» або еквівалент 
висота 4,5 м 10*50 ( крок 2 м ) з боковим провітрюванням та автоматичним піддувом повітря. Плівка 180 мкм + доставка та уст ановка  Код:27849831                                                                                                                                                                                                                                                    Технічні характеристики
Найменування вимірювання
площа накриття м2 800
ширина (м)  10
довжина  (м) 80
висота (м) 4,35
каркас оцинкований
тип цинкування каркаса гарячекатаний
крок між арками каркаса (м) 2
дверей (шт.) 4 - 8
можливість бічних фірток є плівка теплічна світлостабілізована  150 мкм
країна виробник плівки Греція
кількість шарів плівки 2
автоматичний надув є можливість встановлення підвісного обладнання кг/м2  до 25 
Обовʼязкове монтування на місці доставки</t>
  </si>
  <si>
    <t>Набір для крапельного зрошення SYMMER " Дачник" 20 м    або еквівалент                                                                                                                 КОД 10203609                                                                                                                                                                                                                                  Матеріал: ПВХ поліетилен
Діаметр системи поливу: 16 мм
Діаметр шланга внутрішній: 13,8
Довжина: 20 м
Довжина бухти: 20 м
Комплектація:
трубка ПЕ 16х1,1 мм 23 м.п
трійник для крапельної трубки dn16 – 2 шт
адаптер з внутрішньою різьбою 1/2" – 1 шт
адаптер для трубки dn16-1/2" – 1 шт
заглушка для трубки dn16 – 3 шт
трубка ПВХ 3х5 мм 40м.п
адаптер прямий d3 мм – 24 шт
конектор х-подібний d3 мм – 24 шт
крапельниця-спиця прикоренева – 100 шт
дирокол – 1 шт
з'єднання кутове для трубки dn16 – 1 шт</t>
  </si>
  <si>
    <t>LOT  1 Greenhouse and Irrigation Equipment | ЛОТ  1 Обладнання для теплиць та зрошення</t>
  </si>
  <si>
    <t xml:space="preserve">Subtotal for LOT 1,  GBP excl. VAT | Проміжний підсумок ЛОТ 1, Фунти Стерлінги без ПДВ		</t>
  </si>
  <si>
    <t>LOT 2 Agricultural Machinery| ЛОТ  2 Сільськогосподарська техніка</t>
  </si>
  <si>
    <t xml:space="preserve">Subtotal for LOT 2,  GBP excl. VAT | Проміжний підсумок ЛОТ 2, Фунти Стерлінги без ПДВ		</t>
  </si>
  <si>
    <t>Front loader on SCOUT - TE 504 (jaw bucket) or equivalent
 Code: 6116-1 Bucket volume: 0.4 m³
Equipment Type: Front Skid Steer Loader
Aggregation: Scout TE-504
Hanging: Quick release
Drive: Joystick
Bucket working width: 1500 mm
Knife thickness: 10 mm
Rated Load Capacity: 800kg
Discharge height: 3 m
Construction weight: up to 600 kg
Lifting frame thickness: 4 mm
Hydraulics Type: Open Type
Hydraulic cylinders: 4 pcs, stem 30 mm</t>
  </si>
  <si>
    <t>Walk-behind tractor Centaur MB 1080 D + Milling cutter 18 x equivalent
with electric starter Artmkul 136064 ENGINE 
Engine Model R190NDL
Fuel Type: Diesel
Engine power, hp 10
Engine displacement, cm³ 573
Rated RPM: 2200
Nominal fuel consumption, g/kWh 271
Fuel tank capacity, l. 9.0
Engine Starting System Electric/Manual Starter
Air filter Multi-stage filter with transparent cyclone
Type, capacity of battery A∙h Lead-acid, 36
Engine crankcase volume, l 2
Engine crankcase oil type DTZ TURBO SYNT 10W-40 API CF-4/SG
Oil level sensor of the "fungus" type
Engine Cooling System Liquid Cooling
Cooling system volume, l 2.3
Coolant Type: Water (Distilled)
TRANSMISSION, CHASSIS 
Transmission Drive Type Belt
Clutch type: Double disc dry type with friction type permanent clutch
Drive Belt Type V(B)-1830Li
Stream for connecting an active linkage Yes
Gearbox Type: Gear
Number of Gears 6/2
Method of reversing Lever
Cutter drive Gear-chain
Power take-off shaft Side, keyed Ø17.5
Oil volume in the transmission crankcase, l 4.5
Type of oil in the transmission crankcase of TM "DTZ" TAD-17 AND API CF-4/SG
Transport Wheels 6.00-12
Wheel track, mm 650 – 900
Rated speed on wheels forward/backward, km/h 1.8-23 / 1.2-4.6
Steering Wheel Type &amp; Adjuster Rigid Mount Trapezoidal Handlebar
WORKING TOOLS 
Ring Brakes
Trailer Hitch Type: Walk-behind tractor type
Method of installation of the rototiller Separately via adapter gearbox
Rated rototiller speed, rpm 400
Number of rototiller sections, pcs 12
Size/number/type of rototiller knives 22
Working width of the rotillary cutter, mm 1100
Rototiller rotor diameter, mm 400
Cultivation depth, mm 190
OPTIONAL EQUIPMENT</t>
  </si>
  <si>
    <t xml:space="preserve">Мотоблок Кентавр МБ 1080 Д + Фреза 18 кс або еквівалент
з електростартером Артмкул 136064  ДВИГАТЕЛЬ 
Модель двигателя R190NDL
Тип топлива Дизель
Мощность двигателя, л.с. 10
Рабочий объем двигателя, см³ 573
Номинальные обороты, об/мин 2200
Номинальный расход топлива, г/кВт∙час 271
Емкость топливного бака, л. 9,0
Система запуска двигателя Электрический/ручной стартер
Воздушный фильтр Многоступенчатый фильтр с прозрачным циклоном
Тип, емкость АКБ А∙ч Свинцово-кислотная, 36
Объем картера двигателя, л 2
Тип масла в картере двигателя ТМ «ДТЗ» TURBO SYNT 10W-40 API CF-4/SG
Датчик уровня масла Типа «грибок»
Система охлаждения двигателя Жидкостное охлаждение
Объем системы охлаждения, л 2,3
Тип охлаждающей жидкости Вода (дистилированная)
ТРАНСМИССИЯ, ХОДОВАЯ ЧАСТЬ 
Тип привода трансмиссии Ременной
Тип сцепления Двухдисковое сухого типа с постоянным сцеплением фрикционного типа
Тип приводных ремней В(Б)-1830Li
Ручей для подключения активной навески Есть
Тип коробки передач Шестеренчатая
Количество передач 6/2
Способ включения заднего хода Рычагом
Привод фрезы Шестеренчато-цепной
Вал отбора мощности Боковой, под шпонку Ø17,5
Объем масла в картере трансмиссии, л 4,5
Тип масла в картере трансмиссии ТМ «ДТЗ» ТАД-17 И API CF-4/SG
Транспортные колеса 6.00-12
Колея колес, мм 650 – 900
Номинальная скорость движения на колесах вперед/назад, км/час 1,8-23 / 1,2-4,6
Тип и регулятор руля Трапецеидальный руль с жестким креплением
РАБОЧИЕ ОРГАНЫ 
Тормоза Кольцевого типа
Тип прицепного устройства Мотоблочного типа
Способ установки почвофрезы Отдельно через переходной редуктор
Номинальная частота вращения почвофрезы, об/мин 400
Количество секций почвофрезы, шт 12
Размер/количество/тип ножей почвофрезы 22
Ширина захвата почвофрезы, мм 1100
Диаметр ротора почвофрезы, мм 400
Глубина культивации, мм 190
ДОПОЛНИТЕЛЬНОЕ ОБОРУДОВАНИЕ </t>
  </si>
  <si>
    <t>Tractor trailer 2 NTS - 3.2 two-axle or equivalent Product code: 2NTS-3.2trailer for a two-axle tractor with a carrying capacity of 3.2 tons.
The trailer body is liftable, has a three-way unloading.
The sides are reinforced corrugated, 45 cm high, the side and rear open and removable.
The welded frame is made of a channel of 110 mm, the drawbar is made of a square of 120 mm.
The working brake system is hydraulic knurled two-wire with shoe brakes on the wheels of the front axle. As an option, it is possible to install a pneumatic brake system, for the use of a semi-trailer with tractors equipped with a compressor and pneumatic outlets.
The 2PTS-3.2 trailer can be equipped with removable additional mesh sides or all-metal ones, increasing the usable volume of the body for cargo transportation.
For the safety of movement on public roads and in the dark, lighting equipment with side lights, turns and stops is installed on the trailer.
Our store delivers tractor semi-trailers to the customer by its own transport.
Main parameters and dimensions:
Carrying capacity - 3200 kg.
The weight of the equipped trailer is 870 kg.
Gross weight - 4070 kg.
Internal dimensions of the platform: D-3200x W-2000x H-450 mm.
Platform area - 6.4 m2
Platform volume - 5.76 m3
Overall dimensions: D-4550x W-2065xH-1260 mm.
Maximum speed, km/h 30
Angle of inclination of the platform backwards and to the sides, deg 45/30
Platform Lifting Mechanism Three-Stage Telescopic Hydraulic Cylinder Three-Stage
Operating pressure in the hydraulic system - 17 MPa, (kgf/cm) 
The lifting time of the loaded body is no more than 15s.
The lowering time of the empty body is no more than 25 seconds.
Number of wheels, pcs.
On the front axle 2
on the rear axle 2
Tires - 10.00/75 - 15.3
The working brake system is hydro-rolling with shoe brakes on the wheels of the front axle.
Braking system during a stop - Parking shoe</t>
  </si>
  <si>
    <t>Причіп тракторний  2 НТС - 3.2 двовісний         або еквівалент                                                                                              Код товару: 2НТС-3,2причіп для трактора двовісний вантажопідйомністю 3,2т.
Кузов причепа підйомний, має тристороннє розвантаження.
Борти посилені рифлені, висотою 45 см, бічні і задній відкриваються і знімні.
Рама зварна виконана зі швелера 110 мм, дишло з квадрата 120мм.
Робоча гальмівна система - гідравлічна накатна двопровідна з колодковими гальмами на колеса передньої осі. Як опція можливе встановлення пневматичної гальмівної системи, для застосування напівпричепа з тракторами, обладнаними компресором і пневмо виходами.
Причіп 2ПТС-3,2 можливо доукомплектувати знімними додатковими бортами сітка або суцільнометалевими збільшуючи корисний об'єм кузова для перевезення вантажу.
Для безпеки пересування на дорогах загального користування і в темний час доби на причепі встановлено світлотехніку з габаритними вогнями, поворотами і стопами.
Наш магазин здійснює доставку тракторних напівпричепів до замовника власним транспортом.
Основні параметри та розміри:
Вантажопідйомність - 3200 кг.
Маса спорядженого причепа - 870 кг.
Повна маса - 4070 кг.
Внутрішні розміри платформи: Д-3200х Ш-2000х В-450 мм.
Площа платформи - 6,4 м2
Об'єм платформи - 5,76 м3
Габаритні розміри: Д-4550х Ш-2065хВ-1260 мм.
Максимальна швидкість руху, км/год 30
Кут нахилу платформи назад і на боки, град 45/30
Підйомний механізм платформи триступеневий телескопічний гідроциліндр триступеневий
Робочий тиск у гідросистемі - 17 МПа, (кгс/см) 
Час підйому завантаженого кузова - не більше 15с.
Час опускання порожнього кузова - не більше 25 с.
Кількість коліс, шт.
На передній осі 2
на задній осі 2
Шини - 10,00/75 - 15,3
Робоча гальмівна система - гідронакатна з колодковими гальмами на колеса передньої осі.
Гальмівна система під час зупинки - Стоянковий башмак</t>
  </si>
  <si>
    <t>Mini tractor SCOUT TE 504 with a roof or equivalent
, power 50 hp, engine KM 495 W diesel 4-cylinder stage 2 SKU: 1358947198 MAIN FEATURES
Rated engine power, hp (kW) 50 (36.8)
Wheel arrangement 4x4
Rated traction force, kN 13.5
Hydrostatic steering
Gear shift formula (4+4)x2
Clutch double-disc
Cab with ventilation, heating and 360° visibility
Overall dimensions (L x W x H), mm 3900x1650x1770
Operating weight, kg 1990
ENGINE
Engine model KM495BT
Engine type: diesel, 4-stroke, direct injection
Number and arrangement of cylinders 4, vertical
Engine displacement, cm3 3170
Turbocharging -
Rated crankshaft speed, rpm. 2400
Rated fuel consumption, g/kWh ≤243
Fuel injection pressure, MPa (kgf/cm2) 20.3-20.8 (203-208)
Electric starter starting system
Safe start of the starter lock with the clutch pedal
The cooling system is liquid, closed, with forced circulation of coolant
Cooling System Expansion Tank +
Fuel tank volume, l 50.0
Coarse fuel filter sump filter with transparent flask
Fine Fuel Filter CX0706
Air filter contact-oil: high air intake with transparent cyclone, oil bath, metal mesh
Air heating in the intake manifold electric incandescent coil
Decompressor -
Lubrication system combined, pump and spray
Lubrication system oil filter JX0810D2
Crankcase Oil Type SYNT 10W-40 API CF-4/SG
Oil volume in the crankcase, l 7.0</t>
  </si>
  <si>
    <t>Мінітрактор СКАУТ ТЕ 504 з дашком або еквівалент
, потужність 50 кс, двигун КМ 495 Вт дизельний 4-циліндровий stage 2                                                                    Артикул: 1358947198  ОСНОВНІ ХАРАКТЕРИСТИКИ
Номінальна потужність двигуна, л.с. (кВт) 50 (36,8)
колісна формула 4х4
Номінальне тягове зусилля, кН 13,5
Рульове управління гідрооб'ємне
Формула перемикання передач (4+4)х2
Муфта зчеплення дводискова
Кабіна з вентиляцією, опаленням та оглядом 360°
Габаритні розміри (Д х Ш х В), мм 3900х1650х1770
Експлуатаційна маса, кг 1990
ДВИГУН
Модель двигуна KM495BT
Тип двигуна дизельний, 4-тактний, з безпосереднім упорскуванням
Число та розташування циліндрів 4, вертикальне
Об'єм двигуна, cм3 3170
Турбонаддув -
Номінальні обороти колінчастого валу, об/хв. 2400
Номінальна витрата палива, г/кВт*год ≤243
Тиск упорскування палива, МПа (кгс/см2) 20,3-20,8 (203-208)
Система запуску електростартер
Безпечний запуск блокування стартера педаллю зчеплення
Система охолодження рідинна, закрита, з примусовою циркуляцією охолоджуючої рідини
Розширювальний бачок системи охолодження +
Об'єм паливного бака, л 50,0
Паливний фільтр грубої очистки фільтр відстійник із прозорою колбою
Паливний фільтр тонкого очищення CX0706
Повітряний фільтр контактно-масляний: високий повітрозабірник з прозорим циклоном, масляна ванна, металева сітка
Підігрів повітря у впускному колекторі електрична спіраль розжарювання
Декомпресор -
Система змазки комбінована, насосом та розбризкуванням
Олійний фільтр системи мастила JX0810D2
Тип олії в картері SYNT 10W-40 API CF-4/SG
Об'єм масла в картері, л 7,0</t>
  </si>
  <si>
    <t>Фронтальний навантажувач на СКАУТ - ТЕ 504 ( щелепний ковш ) або еквівалент
 Код: 6116-1                                                                                                                                                                                       Обсяг ковша: 0.4 м³
Тип обладнання: Фронтальний міні-навантажувач
Агрегатування: Скаут ТЕ-504
Навішування:Швидкознімне
Привід: Джойстик
Ширина захвату ковша:  1500 мм
Товщина ножа: 10 мм
Номінальна вантажопідйомність: 800 кг
Висота вивантаження: 3 м
Маса конструкції: до 600 кг
Товщина рами підйому: 4 мм
Тип гідравліки: Відкритого типу
Гідроциліндри: 4 шт, шток 30 мм</t>
  </si>
  <si>
    <t xml:space="preserve">Subtotal for LOT 3,  GBP excl. VAT | Проміжний підсумок ЛОТ 3, Фунти Стерлінги без ПДВ		</t>
  </si>
  <si>
    <t>Buleryan Canada Clasik 04 ( 23-15-CAN-K04-00) or equivalent Article CAN-K04-00 Rated power 35000 W Thickness of the furnace material 4 mm Combustion chamber volume 200 l</t>
  </si>
  <si>
    <t>Litolan EV double-layer tank or narrow vertical equivalent for 10000 l liquid CODE MP6829653</t>
  </si>
  <si>
    <t>Бак двошаровий Litolan EV або еквівалент  вузький вертикальний для рідини на 10000 л                                                                                                                КОД MP6829653</t>
  </si>
  <si>
    <t>LOT  3 Auxiliary equipment| ЛОТ  3 Допоміжне обладнання</t>
  </si>
  <si>
    <r>
      <rPr>
        <b/>
        <sz val="14"/>
        <color theme="1"/>
        <rFont val="Calibri"/>
        <family val="2"/>
        <scheme val="minor"/>
      </rPr>
      <t>Core note 1:</t>
    </r>
    <r>
      <rPr>
        <sz val="14"/>
        <color theme="1"/>
        <rFont val="Calibri"/>
        <family val="2"/>
        <scheme val="minor"/>
      </rPr>
      <t xml:space="preserve"> Delivery destination -  Mykolaiv region, Bashtanka district. 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 Миколаївська область, Баштанський район. Контрактна адреса доставки буде надана переможцю тендеру в договорі про закупівлю.
</t>
    </r>
    <r>
      <rPr>
        <b/>
        <sz val="14"/>
        <rFont val="Calibri"/>
        <family val="2"/>
        <scheme val="minor"/>
      </rPr>
      <t>Core note 2:</t>
    </r>
    <r>
      <rPr>
        <sz val="14"/>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rFont val="Calibri"/>
        <family val="2"/>
        <scheme val="minor"/>
      </rPr>
      <t>60.1084 UAH.</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60.1084 грн.</t>
    </r>
    <r>
      <rPr>
        <sz val="14"/>
        <rFont val="Calibri"/>
        <family val="2"/>
        <scheme val="minor"/>
      </rPr>
      <t xml:space="preserve">
</t>
    </r>
    <r>
      <rPr>
        <sz val="14"/>
        <color theme="1"/>
        <rFont val="Calibri"/>
        <family val="2"/>
        <scheme val="minor"/>
      </rPr>
      <t xml:space="preserve">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</si>
  <si>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DDP Mykolaiv region, Bashtanka district| 
DDP Миколаївська область, Баштанський район</t>
  </si>
  <si>
    <t xml:space="preserve">Булер'ян Canada Clasik 04 ( 23-15-CAN-K04-00)    або еквівалент                                                                                     Артикул CAN-K04-00     Номінальна потужність 35000 Вт Товщина матеріалу топки 4 мм Об'єм камери згоряння 200 л </t>
  </si>
  <si>
    <t>ITT No. PFRU2-2025-494.6 Procurement of  Agricultural machinery| ITT № PFRU2-2025-494.6 Закупівля Сільськогосподарської техніки
Volume 3 - Terms of Reference (ToR)/Specifications | Розділ 3 - Технічне завдання (ТЗ)/Специфікації</t>
  </si>
  <si>
    <t>pcs / 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</si>
</sst>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sz val="12"/>
      <color rgb="FF000000"/>
      <name val="Calibri"/>
      <family val="2"/>
      <scheme val="minor"/>
    </font>
    <font>
      <sz val="14"/>
      <name val="Calibri"/>
      <family val="2"/>
      <scheme val="minor"/>
    </font>
    <font>
      <b/>
      <u/>
      <sz val="14"/>
      <name val="Calibri"/>
      <family val="2"/>
      <scheme val="minor"/>
    </font>
    <font>
      <b/>
      <sz val="18"/>
      <color rgb="FF000000"/>
      <name val="Calibri"/>
      <family val="2"/>
      <scheme val="minor"/>
    </font>
    <font>
      <b/>
      <sz val="12"/>
      <name val="Calibri"/>
      <family val="2"/>
      <scheme val="minor"/>
    </font>
    <font>
      <sz val="10"/>
      <name val="Arial"/>
      <family val="2"/>
    </font>
  </fonts>
  <fills count="8">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D7D31"/>
        <bgColor rgb="FF000000"/>
      </patternFill>
    </fill>
    <fill>
      <patternFill patternType="solid">
        <fgColor theme="0"/>
        <bgColor rgb="FF000000"/>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7">
    <xf numFmtId="0" fontId="0" fillId="0" borderId="0"/>
    <xf numFmtId="43"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 fillId="0" borderId="0"/>
    <xf numFmtId="43" fontId="2" fillId="0" borderId="0" applyFont="0" applyFill="0" applyBorder="0" applyAlignment="0" applyProtection="0"/>
  </cellStyleXfs>
  <cellXfs count="127">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0" fillId="0" borderId="1" xfId="0" applyBorder="1"/>
    <xf numFmtId="43"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9" fillId="3" borderId="7" xfId="0" applyFont="1" applyFill="1" applyBorder="1" applyAlignment="1">
      <alignment horizontal="centerContinuous" vertical="center" wrapText="1"/>
    </xf>
    <xf numFmtId="0" fontId="6" fillId="3" borderId="7" xfId="0" applyFont="1" applyFill="1" applyBorder="1" applyAlignment="1">
      <alignment horizontal="centerContinuous" vertical="center"/>
    </xf>
    <xf numFmtId="0" fontId="5" fillId="0" borderId="7" xfId="0" applyFont="1" applyBorder="1" applyAlignment="1">
      <alignment vertical="top"/>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43" fontId="8" fillId="2" borderId="8" xfId="1" applyFont="1" applyFill="1" applyBorder="1" applyAlignment="1">
      <alignment horizontal="center" vertical="center" wrapText="1"/>
    </xf>
    <xf numFmtId="0" fontId="2" fillId="0" borderId="0" xfId="5"/>
    <xf numFmtId="0" fontId="19" fillId="3" borderId="0" xfId="5" applyFont="1" applyFill="1" applyAlignment="1">
      <alignment vertical="top"/>
    </xf>
    <xf numFmtId="0" fontId="5" fillId="0" borderId="14" xfId="0" applyFont="1" applyBorder="1" applyAlignment="1">
      <alignment vertical="top"/>
    </xf>
    <xf numFmtId="0" fontId="9" fillId="3" borderId="15" xfId="0" applyFont="1" applyFill="1" applyBorder="1" applyAlignment="1">
      <alignment horizontal="centerContinuous" vertical="center" wrapText="1"/>
    </xf>
    <xf numFmtId="0" fontId="5" fillId="0" borderId="16" xfId="0" applyFont="1" applyBorder="1" applyAlignment="1">
      <alignment vertical="top"/>
    </xf>
    <xf numFmtId="0" fontId="8" fillId="2" borderId="17" xfId="0" applyFont="1" applyFill="1" applyBorder="1" applyAlignment="1">
      <alignment horizontal="center" vertical="center" wrapText="1"/>
    </xf>
    <xf numFmtId="0" fontId="5" fillId="0" borderId="21" xfId="0" applyFont="1" applyBorder="1" applyAlignment="1">
      <alignment vertical="top"/>
    </xf>
    <xf numFmtId="0" fontId="5" fillId="0" borderId="22" xfId="0" applyFont="1" applyBorder="1" applyAlignment="1">
      <alignment vertical="top"/>
    </xf>
    <xf numFmtId="43" fontId="8" fillId="2" borderId="11" xfId="1" applyFont="1" applyFill="1" applyBorder="1" applyAlignment="1">
      <alignment horizontal="center" vertical="center" wrapText="1"/>
    </xf>
    <xf numFmtId="43" fontId="8" fillId="2" borderId="18" xfId="1" applyFont="1" applyFill="1" applyBorder="1" applyAlignment="1">
      <alignment horizontal="center" vertical="center" wrapText="1"/>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0" fontId="4" fillId="3" borderId="0" xfId="0" applyFont="1" applyFill="1" applyAlignment="1">
      <alignment horizontal="center" vertical="center"/>
    </xf>
    <xf numFmtId="2" fontId="15" fillId="3" borderId="1" xfId="1" applyNumberFormat="1" applyFont="1" applyFill="1" applyBorder="1" applyAlignment="1">
      <alignment horizontal="center" vertical="center"/>
    </xf>
    <xf numFmtId="0" fontId="1" fillId="0" borderId="0" xfId="0" applyFont="1"/>
    <xf numFmtId="0" fontId="1" fillId="0" borderId="1" xfId="0" applyFont="1" applyBorder="1" applyAlignment="1">
      <alignment wrapText="1"/>
    </xf>
    <xf numFmtId="0" fontId="1" fillId="0" borderId="1" xfId="0" applyFont="1" applyBorder="1"/>
    <xf numFmtId="0" fontId="1" fillId="0" borderId="1" xfId="0" applyFont="1" applyBorder="1" applyAlignment="1">
      <alignment vertical="center" wrapText="1"/>
    </xf>
    <xf numFmtId="0" fontId="16" fillId="4" borderId="1" xfId="0" applyFont="1" applyFill="1" applyBorder="1" applyAlignment="1">
      <alignment vertical="center" wrapText="1"/>
    </xf>
    <xf numFmtId="0" fontId="12" fillId="3" borderId="1" xfId="0" applyFont="1" applyFill="1" applyBorder="1" applyAlignment="1">
      <alignment vertical="center" wrapText="1"/>
    </xf>
    <xf numFmtId="0" fontId="1" fillId="3" borderId="1" xfId="0" applyFont="1" applyFill="1" applyBorder="1" applyAlignment="1">
      <alignment vertical="top" wrapText="1"/>
    </xf>
    <xf numFmtId="0" fontId="1" fillId="3" borderId="1" xfId="0" applyFont="1" applyFill="1" applyBorder="1" applyAlignment="1">
      <alignment vertical="center" wrapText="1"/>
    </xf>
    <xf numFmtId="0" fontId="16" fillId="0" borderId="1" xfId="0" applyFont="1" applyBorder="1" applyAlignment="1">
      <alignment vertical="center" wrapText="1"/>
    </xf>
    <xf numFmtId="2" fontId="15" fillId="3" borderId="1" xfId="1" applyNumberFormat="1" applyFont="1" applyFill="1" applyBorder="1" applyAlignment="1">
      <alignment vertical="center"/>
    </xf>
    <xf numFmtId="0" fontId="0" fillId="0" borderId="1" xfId="0" applyBorder="1" applyAlignment="1">
      <alignment vertical="top" wrapText="1"/>
    </xf>
    <xf numFmtId="0" fontId="1" fillId="0" borderId="29" xfId="0" applyFont="1" applyBorder="1" applyAlignment="1">
      <alignment vertical="top" wrapText="1"/>
    </xf>
    <xf numFmtId="0" fontId="1" fillId="0" borderId="1" xfId="0" applyFont="1" applyBorder="1" applyAlignment="1">
      <alignment vertical="top" wrapText="1"/>
    </xf>
    <xf numFmtId="0" fontId="25" fillId="7" borderId="1" xfId="0" applyFont="1" applyFill="1" applyBorder="1" applyAlignment="1">
      <alignment horizontal="center" vertical="top" wrapText="1"/>
    </xf>
    <xf numFmtId="0" fontId="0" fillId="3" borderId="1" xfId="0" applyFill="1" applyBorder="1" applyAlignment="1">
      <alignment horizontal="left" vertical="top" wrapText="1"/>
    </xf>
    <xf numFmtId="0" fontId="1" fillId="3" borderId="1" xfId="0" applyFont="1" applyFill="1" applyBorder="1" applyAlignment="1">
      <alignment horizontal="left" vertical="top" wrapText="1"/>
    </xf>
    <xf numFmtId="0" fontId="0" fillId="0" borderId="1" xfId="0" applyBorder="1" applyAlignment="1">
      <alignment horizontal="left" vertical="top" wrapText="1"/>
    </xf>
    <xf numFmtId="0" fontId="1" fillId="0" borderId="1" xfId="0" applyFont="1" applyBorder="1" applyAlignment="1">
      <alignment horizontal="left" vertical="top" wrapText="1"/>
    </xf>
    <xf numFmtId="0" fontId="22" fillId="7" borderId="1" xfId="0" applyFont="1" applyFill="1" applyBorder="1" applyAlignment="1">
      <alignment horizontal="center" vertical="center" wrapText="1"/>
    </xf>
    <xf numFmtId="0" fontId="16" fillId="3" borderId="1" xfId="0" applyFont="1" applyFill="1" applyBorder="1" applyAlignment="1">
      <alignment vertical="center" wrapText="1"/>
    </xf>
    <xf numFmtId="2" fontId="15" fillId="3" borderId="1" xfId="1" applyNumberFormat="1" applyFont="1" applyFill="1" applyBorder="1" applyAlignment="1">
      <alignment horizontal="right" vertical="center"/>
    </xf>
    <xf numFmtId="2" fontId="14" fillId="2" borderId="20" xfId="1" applyNumberFormat="1" applyFont="1" applyFill="1" applyBorder="1" applyAlignment="1">
      <alignment horizontal="right" vertical="center"/>
    </xf>
    <xf numFmtId="2" fontId="15" fillId="3" borderId="16" xfId="1" applyNumberFormat="1" applyFont="1" applyFill="1" applyBorder="1" applyAlignment="1">
      <alignment horizontal="right" vertical="center"/>
    </xf>
    <xf numFmtId="0" fontId="16" fillId="4" borderId="11"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29" xfId="0" applyFont="1" applyFill="1" applyBorder="1" applyAlignment="1">
      <alignment horizontal="center" vertical="center" wrapText="1"/>
    </xf>
    <xf numFmtId="0" fontId="16" fillId="3" borderId="11" xfId="0" applyFont="1" applyFill="1" applyBorder="1" applyAlignment="1">
      <alignment horizontal="right" vertical="center" wrapText="1"/>
    </xf>
    <xf numFmtId="0" fontId="16" fillId="3" borderId="29" xfId="0" applyFont="1" applyFill="1" applyBorder="1" applyAlignment="1">
      <alignment horizontal="right" vertical="center" wrapText="1"/>
    </xf>
    <xf numFmtId="0" fontId="25" fillId="7" borderId="11" xfId="0" applyFont="1" applyFill="1" applyBorder="1" applyAlignment="1">
      <alignment horizontal="center" vertical="top" wrapText="1"/>
    </xf>
    <xf numFmtId="0" fontId="25" fillId="7" borderId="29" xfId="0" applyFont="1" applyFill="1" applyBorder="1" applyAlignment="1">
      <alignment horizontal="center" vertical="top" wrapText="1"/>
    </xf>
    <xf numFmtId="2" fontId="15" fillId="3" borderId="11" xfId="1" applyNumberFormat="1" applyFont="1" applyFill="1" applyBorder="1" applyAlignment="1">
      <alignment horizontal="center" vertical="center"/>
    </xf>
    <xf numFmtId="2" fontId="15" fillId="3" borderId="29" xfId="1" applyNumberFormat="1" applyFont="1" applyFill="1" applyBorder="1" applyAlignment="1">
      <alignment horizontal="center" vertical="center"/>
    </xf>
    <xf numFmtId="2" fontId="15" fillId="3" borderId="11" xfId="1" applyNumberFormat="1" applyFont="1" applyFill="1" applyBorder="1" applyAlignment="1">
      <alignment horizontal="right" vertical="center"/>
    </xf>
    <xf numFmtId="2" fontId="15" fillId="3" borderId="29" xfId="1" applyNumberFormat="1" applyFont="1" applyFill="1" applyBorder="1" applyAlignment="1">
      <alignment horizontal="right" vertical="center"/>
    </xf>
    <xf numFmtId="0" fontId="0" fillId="0" borderId="11" xfId="0" applyBorder="1" applyAlignment="1">
      <alignment horizontal="left" vertical="top" wrapText="1"/>
    </xf>
    <xf numFmtId="0" fontId="0" fillId="0" borderId="29" xfId="0" applyBorder="1" applyAlignment="1">
      <alignment horizontal="left" vertical="top" wrapText="1"/>
    </xf>
    <xf numFmtId="0" fontId="1" fillId="0" borderId="11" xfId="0" applyFont="1" applyBorder="1" applyAlignment="1">
      <alignment horizontal="left" vertical="top" wrapText="1"/>
    </xf>
    <xf numFmtId="0" fontId="1" fillId="0" borderId="29" xfId="0" applyFont="1" applyBorder="1" applyAlignment="1">
      <alignment horizontal="left" vertical="top" wrapText="1"/>
    </xf>
    <xf numFmtId="0" fontId="16" fillId="3" borderId="11" xfId="0" applyFont="1" applyFill="1" applyBorder="1" applyAlignment="1">
      <alignment vertical="center" wrapText="1"/>
    </xf>
    <xf numFmtId="0" fontId="16" fillId="3" borderId="29" xfId="0" applyFont="1" applyFill="1" applyBorder="1" applyAlignment="1">
      <alignment vertical="center" wrapText="1"/>
    </xf>
    <xf numFmtId="39" fontId="14" fillId="2" borderId="19" xfId="1" applyNumberFormat="1" applyFont="1" applyFill="1" applyBorder="1" applyAlignment="1">
      <alignment horizontal="right" vertical="center"/>
    </xf>
    <xf numFmtId="39" fontId="14" fillId="2" borderId="3" xfId="1" applyNumberFormat="1" applyFont="1" applyFill="1" applyBorder="1" applyAlignment="1">
      <alignment horizontal="right" vertical="center"/>
    </xf>
    <xf numFmtId="39" fontId="14" fillId="2" borderId="4" xfId="1" applyNumberFormat="1" applyFont="1" applyFill="1" applyBorder="1" applyAlignment="1">
      <alignment horizontal="right" vertical="center"/>
    </xf>
    <xf numFmtId="0" fontId="18" fillId="3" borderId="1" xfId="5" applyFont="1" applyFill="1" applyBorder="1" applyAlignment="1">
      <alignment horizontal="center" vertical="center" wrapText="1"/>
    </xf>
    <xf numFmtId="0" fontId="18" fillId="3" borderId="24" xfId="5" applyFont="1" applyFill="1" applyBorder="1" applyAlignment="1">
      <alignment horizontal="center" vertical="center" wrapText="1"/>
    </xf>
    <xf numFmtId="0" fontId="18" fillId="3" borderId="1" xfId="5" applyFont="1" applyFill="1" applyBorder="1" applyAlignment="1">
      <alignment horizontal="center" vertical="center"/>
    </xf>
    <xf numFmtId="0" fontId="18" fillId="3" borderId="24" xfId="5" applyFont="1" applyFill="1" applyBorder="1" applyAlignment="1">
      <alignment horizontal="center" vertical="center"/>
    </xf>
    <xf numFmtId="0" fontId="18" fillId="3" borderId="21" xfId="5" applyFont="1" applyFill="1" applyBorder="1" applyAlignment="1">
      <alignment horizontal="right" vertical="center" wrapText="1"/>
    </xf>
    <xf numFmtId="0" fontId="18" fillId="3" borderId="0" xfId="5" applyFont="1" applyFill="1" applyAlignment="1">
      <alignment horizontal="right" vertical="center" wrapText="1"/>
    </xf>
    <xf numFmtId="0" fontId="18" fillId="3" borderId="6" xfId="5" applyFont="1" applyFill="1" applyBorder="1" applyAlignment="1">
      <alignment horizontal="right" vertical="center" wrapText="1"/>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0" fontId="26" fillId="4" borderId="19" xfId="0" applyFont="1" applyFill="1" applyBorder="1" applyAlignment="1">
      <alignment horizontal="right" vertical="center" wrapText="1"/>
    </xf>
    <xf numFmtId="0" fontId="26" fillId="4" borderId="3" xfId="0" applyFont="1" applyFill="1" applyBorder="1" applyAlignment="1">
      <alignment horizontal="right" vertical="center" wrapText="1"/>
    </xf>
    <xf numFmtId="0" fontId="26" fillId="4" borderId="4" xfId="0" applyFont="1" applyFill="1" applyBorder="1" applyAlignment="1">
      <alignment horizontal="right" vertical="center" wrapText="1"/>
    </xf>
    <xf numFmtId="0" fontId="18" fillId="3" borderId="15" xfId="5" applyFont="1" applyFill="1" applyBorder="1" applyAlignment="1">
      <alignment horizontal="right" vertical="center" wrapText="1"/>
    </xf>
    <xf numFmtId="0" fontId="18" fillId="3" borderId="7" xfId="5" applyFont="1" applyFill="1" applyBorder="1" applyAlignment="1">
      <alignment horizontal="right" vertical="center" wrapText="1"/>
    </xf>
    <xf numFmtId="0" fontId="18" fillId="3" borderId="5" xfId="5" applyFont="1" applyFill="1" applyBorder="1" applyAlignment="1">
      <alignment horizontal="righ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9" fillId="0" borderId="19" xfId="5" applyFont="1" applyBorder="1" applyAlignment="1">
      <alignment horizontal="left" vertical="top" wrapText="1"/>
    </xf>
    <xf numFmtId="0" fontId="19" fillId="0" borderId="3" xfId="5" applyFont="1" applyBorder="1" applyAlignment="1">
      <alignment horizontal="left" vertical="top" wrapText="1"/>
    </xf>
    <xf numFmtId="0" fontId="19" fillId="0" borderId="20" xfId="5" applyFont="1" applyBorder="1" applyAlignment="1">
      <alignment horizontal="left" vertical="top" wrapText="1"/>
    </xf>
    <xf numFmtId="0" fontId="14" fillId="2" borderId="17" xfId="5" applyFont="1" applyFill="1" applyBorder="1" applyAlignment="1">
      <alignment horizontal="right" vertical="top"/>
    </xf>
    <xf numFmtId="0" fontId="14" fillId="2" borderId="9" xfId="5" applyFont="1" applyFill="1" applyBorder="1" applyAlignment="1">
      <alignment horizontal="right" vertical="top"/>
    </xf>
    <xf numFmtId="0" fontId="14" fillId="2" borderId="23" xfId="5" applyFont="1" applyFill="1" applyBorder="1" applyAlignment="1">
      <alignment horizontal="right" vertical="top"/>
    </xf>
    <xf numFmtId="0" fontId="21" fillId="3" borderId="1" xfId="5" applyFont="1" applyFill="1" applyBorder="1" applyAlignment="1">
      <alignment horizontal="center" vertical="center" wrapText="1"/>
    </xf>
    <xf numFmtId="0" fontId="21" fillId="3" borderId="24" xfId="5" applyFont="1" applyFill="1" applyBorder="1" applyAlignment="1">
      <alignment horizontal="center" vertical="center" wrapText="1"/>
    </xf>
    <xf numFmtId="0" fontId="18" fillId="0" borderId="1" xfId="5" applyFont="1" applyBorder="1" applyAlignment="1">
      <alignment horizontal="center" vertical="center"/>
    </xf>
    <xf numFmtId="0" fontId="18" fillId="0" borderId="24" xfId="5" applyFont="1" applyBorder="1" applyAlignment="1">
      <alignment horizontal="center" vertical="center"/>
    </xf>
    <xf numFmtId="0" fontId="25" fillId="6" borderId="28" xfId="0" applyFont="1" applyFill="1" applyBorder="1" applyAlignment="1">
      <alignment horizontal="center" vertical="top" wrapText="1"/>
    </xf>
    <xf numFmtId="0" fontId="25" fillId="6" borderId="7" xfId="0" applyFont="1" applyFill="1" applyBorder="1" applyAlignment="1">
      <alignment horizontal="center" vertical="top"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0" fillId="0" borderId="27" xfId="5" applyFont="1" applyBorder="1" applyAlignment="1">
      <alignment horizontal="left" vertical="center" wrapText="1"/>
    </xf>
    <xf numFmtId="0" fontId="21" fillId="3" borderId="21" xfId="5" applyFont="1" applyFill="1" applyBorder="1" applyAlignment="1">
      <alignment horizontal="right" vertical="center" wrapText="1"/>
    </xf>
    <xf numFmtId="0" fontId="21" fillId="3" borderId="0" xfId="5" applyFont="1" applyFill="1" applyAlignment="1">
      <alignment horizontal="right" vertical="center" wrapText="1"/>
    </xf>
    <xf numFmtId="0" fontId="21" fillId="3" borderId="6" xfId="5" applyFont="1" applyFill="1" applyBorder="1" applyAlignment="1">
      <alignment horizontal="right" vertical="center" wrapText="1"/>
    </xf>
    <xf numFmtId="0" fontId="18" fillId="3" borderId="21" xfId="5" applyFont="1" applyFill="1" applyBorder="1" applyAlignment="1">
      <alignment horizontal="right" vertical="center"/>
    </xf>
    <xf numFmtId="0" fontId="18" fillId="3" borderId="0" xfId="5" applyFont="1" applyFill="1" applyAlignment="1">
      <alignment horizontal="right" vertical="center"/>
    </xf>
    <xf numFmtId="0" fontId="18" fillId="3" borderId="6" xfId="5" applyFont="1" applyFill="1" applyBorder="1" applyAlignment="1">
      <alignment horizontal="right" vertical="center"/>
    </xf>
    <xf numFmtId="0" fontId="5" fillId="0" borderId="11" xfId="0" applyFont="1" applyBorder="1" applyAlignment="1">
      <alignment horizontal="center" vertical="top"/>
    </xf>
    <xf numFmtId="0" fontId="5" fillId="0" borderId="18" xfId="0" applyFont="1" applyBorder="1" applyAlignment="1">
      <alignment horizontal="center" vertical="top"/>
    </xf>
    <xf numFmtId="0" fontId="1"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9"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 xfId="0" applyFont="1" applyBorder="1" applyAlignment="1">
      <alignment horizontal="center" vertical="center" wrapText="1"/>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20</xdr:row>
      <xdr:rowOff>0</xdr:rowOff>
    </xdr:from>
    <xdr:to>
      <xdr:col>8</xdr:col>
      <xdr:colOff>304800</xdr:colOff>
      <xdr:row>21</xdr:row>
      <xdr:rowOff>136392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21</xdr:row>
      <xdr:rowOff>136392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FRU2-2025-434_Construction%20Materials%20(ITT)/02%20Solicitation/To%20be%20published/Volume%203_Terms%20of%20Reference.xlsx" TargetMode="External"/><Relationship Id="rId2" Type="http://schemas.openxmlformats.org/officeDocument/2006/relationships/externalLinkPath" Target="https://chemonics.sharepoint.com/sites/PRJ6093/700/710-719%20Local_Procurement/713%20Project%20Procurements/PFRU2-2025-434_Construction%20Materials%20(ITT)/02%20Solicitation/To%20be%20published/Volume%203_Terms%20of%20Reference.xlsx" TargetMode="External"/><Relationship Id="rId1" Type="http://schemas.openxmlformats.org/officeDocument/2006/relationships/externalLinkPath" Target="/sites/PRJ6093/700/710-719%20Local_Procurement/713%20Project%20Procurements/PFRU2-2025-434_Construction%20Materials%20(ITT)/02%20Solicitation/To%20be%20published/Volume%203_Terms%20of%20Refer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oR"/>
      <sheetName val="Sheet2"/>
      <sheetName val="Sheet1"/>
    </sheetNames>
    <sheetDataSet>
      <sheetData sheetId="0">
        <row r="3">
          <cell r="D3" t="str">
            <v>UoM
|
Одиниці виміру</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abSelected="1" topLeftCell="A5" zoomScale="55" zoomScaleNormal="55" zoomScaleSheetLayoutView="85" zoomScalePageLayoutView="55" workbookViewId="0">
      <selection activeCell="D3" sqref="D3"/>
    </sheetView>
  </sheetViews>
  <sheetFormatPr defaultColWidth="9.109375" defaultRowHeight="13.8"/>
  <cols>
    <col min="1" max="1" width="5.6640625" style="2" customWidth="1"/>
    <col min="2" max="2" width="82.5546875" style="3" customWidth="1"/>
    <col min="3" max="3" width="89.33203125" style="3" customWidth="1"/>
    <col min="4" max="4" width="17.77734375" style="3" customWidth="1"/>
    <col min="5" max="5" width="30.6640625" style="4" customWidth="1"/>
    <col min="6" max="6" width="37.6640625" style="2" customWidth="1"/>
    <col min="7" max="7" width="60.6640625" style="2" customWidth="1"/>
    <col min="8" max="8" width="25.6640625" style="2" customWidth="1"/>
    <col min="9" max="9" width="25.6640625" style="6" customWidth="1"/>
    <col min="10" max="10" width="21.33203125" style="2" customWidth="1"/>
    <col min="11" max="11" width="40.88671875" style="2" customWidth="1"/>
    <col min="12" max="16384" width="9.109375" style="2"/>
  </cols>
  <sheetData>
    <row r="1" spans="1:11" ht="63.75" customHeight="1">
      <c r="A1" s="92" t="s">
        <v>83</v>
      </c>
      <c r="B1" s="93"/>
      <c r="C1" s="93"/>
      <c r="D1" s="93"/>
      <c r="E1" s="93"/>
      <c r="F1" s="93"/>
      <c r="G1" s="93"/>
      <c r="H1" s="93"/>
      <c r="I1" s="93"/>
      <c r="J1" s="93"/>
      <c r="K1" s="21"/>
    </row>
    <row r="2" spans="1:11" ht="7.5" customHeight="1">
      <c r="A2" s="22"/>
      <c r="B2" s="14"/>
      <c r="C2" s="13"/>
      <c r="D2" s="13"/>
      <c r="E2" s="14"/>
      <c r="F2" s="14"/>
      <c r="G2" s="14"/>
      <c r="H2" s="14"/>
      <c r="I2" s="14"/>
      <c r="J2" s="15"/>
      <c r="K2" s="23"/>
    </row>
    <row r="3" spans="1:11" s="1" customFormat="1" ht="120.6" customHeight="1">
      <c r="A3" s="24" t="s">
        <v>0</v>
      </c>
      <c r="B3" s="16" t="s">
        <v>1</v>
      </c>
      <c r="C3" s="16" t="s">
        <v>2</v>
      </c>
      <c r="D3" s="16" t="str">
        <f>[1]ToR!$D$3</f>
        <v>UoM
|
Одиниці виміру</v>
      </c>
      <c r="E3" s="16" t="s">
        <v>3</v>
      </c>
      <c r="F3" s="17" t="s">
        <v>4</v>
      </c>
      <c r="G3" s="16" t="s">
        <v>5</v>
      </c>
      <c r="H3" s="16" t="s">
        <v>6</v>
      </c>
      <c r="I3" s="18" t="s">
        <v>7</v>
      </c>
      <c r="J3" s="27" t="s">
        <v>8</v>
      </c>
      <c r="K3" s="28" t="s">
        <v>9</v>
      </c>
    </row>
    <row r="4" spans="1:11" s="1" customFormat="1" ht="23.4" customHeight="1">
      <c r="A4" s="104" t="s">
        <v>63</v>
      </c>
      <c r="B4" s="105"/>
      <c r="C4" s="105"/>
      <c r="D4" s="105"/>
      <c r="E4" s="105"/>
      <c r="F4" s="105"/>
      <c r="G4" s="105"/>
      <c r="H4" s="105"/>
      <c r="I4" s="105"/>
      <c r="J4" s="105"/>
      <c r="K4" s="105"/>
    </row>
    <row r="5" spans="1:11" ht="273.60000000000002">
      <c r="A5" s="37">
        <v>1</v>
      </c>
      <c r="B5" s="43" t="s">
        <v>59</v>
      </c>
      <c r="C5" s="44" t="s">
        <v>61</v>
      </c>
      <c r="D5" s="120" t="s">
        <v>84</v>
      </c>
      <c r="E5" s="52">
        <v>1</v>
      </c>
      <c r="F5" s="38"/>
      <c r="G5" s="39"/>
      <c r="H5" s="40"/>
      <c r="I5" s="41"/>
      <c r="J5" s="32">
        <v>0</v>
      </c>
      <c r="K5" s="53">
        <f>E5*J5</f>
        <v>0</v>
      </c>
    </row>
    <row r="6" spans="1:11" ht="273.60000000000002">
      <c r="A6" s="37">
        <v>2</v>
      </c>
      <c r="B6" s="43" t="s">
        <v>60</v>
      </c>
      <c r="C6" s="45" t="s">
        <v>62</v>
      </c>
      <c r="D6" s="120" t="s">
        <v>84</v>
      </c>
      <c r="E6" s="52">
        <v>40</v>
      </c>
      <c r="F6" s="38"/>
      <c r="G6" s="39"/>
      <c r="H6" s="40"/>
      <c r="I6" s="41"/>
      <c r="J6" s="32">
        <v>0</v>
      </c>
      <c r="K6" s="53">
        <f>E6*J6</f>
        <v>0</v>
      </c>
    </row>
    <row r="7" spans="1:11" ht="20.399999999999999" customHeight="1">
      <c r="A7" s="86" t="s">
        <v>64</v>
      </c>
      <c r="B7" s="87"/>
      <c r="C7" s="87"/>
      <c r="D7" s="87"/>
      <c r="E7" s="87"/>
      <c r="F7" s="87"/>
      <c r="G7" s="87"/>
      <c r="H7" s="87"/>
      <c r="I7" s="87"/>
      <c r="J7" s="88"/>
      <c r="K7" s="55">
        <f>K5+K6</f>
        <v>0</v>
      </c>
    </row>
    <row r="8" spans="1:11" s="1" customFormat="1" ht="23.4" customHeight="1">
      <c r="A8" s="104" t="s">
        <v>65</v>
      </c>
      <c r="B8" s="105"/>
      <c r="C8" s="105"/>
      <c r="D8" s="105"/>
      <c r="E8" s="105"/>
      <c r="F8" s="105"/>
      <c r="G8" s="105"/>
      <c r="H8" s="105"/>
      <c r="I8" s="105"/>
      <c r="J8" s="105"/>
      <c r="K8" s="105"/>
    </row>
    <row r="9" spans="1:11" s="1" customFormat="1" ht="408" customHeight="1">
      <c r="A9" s="56">
        <v>1</v>
      </c>
      <c r="B9" s="68" t="s">
        <v>72</v>
      </c>
      <c r="C9" s="70" t="s">
        <v>73</v>
      </c>
      <c r="D9" s="121" t="s">
        <v>84</v>
      </c>
      <c r="E9" s="60">
        <v>1</v>
      </c>
      <c r="F9" s="62"/>
      <c r="G9" s="62"/>
      <c r="H9" s="62"/>
      <c r="I9" s="62"/>
      <c r="J9" s="64">
        <v>0</v>
      </c>
      <c r="K9" s="66">
        <f>E9*J9</f>
        <v>0</v>
      </c>
    </row>
    <row r="10" spans="1:11" s="1" customFormat="1" ht="23.4" customHeight="1">
      <c r="A10" s="57"/>
      <c r="B10" s="69"/>
      <c r="C10" s="71"/>
      <c r="D10" s="122"/>
      <c r="E10" s="61"/>
      <c r="F10" s="63"/>
      <c r="G10" s="63"/>
      <c r="H10" s="63"/>
      <c r="I10" s="63"/>
      <c r="J10" s="65"/>
      <c r="K10" s="67"/>
    </row>
    <row r="11" spans="1:11" s="31" customFormat="1" ht="216">
      <c r="A11" s="51">
        <v>2</v>
      </c>
      <c r="B11" s="47" t="s">
        <v>67</v>
      </c>
      <c r="C11" s="48" t="s">
        <v>74</v>
      </c>
      <c r="D11" s="123" t="s">
        <v>84</v>
      </c>
      <c r="E11" s="52">
        <v>1</v>
      </c>
      <c r="F11" s="46"/>
      <c r="G11" s="46"/>
      <c r="H11" s="46"/>
      <c r="I11" s="46"/>
      <c r="J11" s="32">
        <v>0</v>
      </c>
      <c r="K11" s="53">
        <f>E11*J11</f>
        <v>0</v>
      </c>
    </row>
    <row r="12" spans="1:11" s="31" customFormat="1" ht="183.6" customHeight="1">
      <c r="A12" s="58">
        <v>3</v>
      </c>
      <c r="B12" s="68" t="s">
        <v>70</v>
      </c>
      <c r="C12" s="70" t="s">
        <v>71</v>
      </c>
      <c r="D12" s="124" t="s">
        <v>84</v>
      </c>
      <c r="E12" s="72">
        <v>1</v>
      </c>
      <c r="F12" s="62"/>
      <c r="G12" s="62"/>
      <c r="H12" s="62"/>
      <c r="I12" s="62"/>
      <c r="J12" s="64">
        <v>0</v>
      </c>
      <c r="K12" s="66">
        <f>E12*J12</f>
        <v>0</v>
      </c>
    </row>
    <row r="13" spans="1:11" s="31" customFormat="1" ht="292.2" customHeight="1">
      <c r="A13" s="59"/>
      <c r="B13" s="69"/>
      <c r="C13" s="71"/>
      <c r="D13" s="125"/>
      <c r="E13" s="73"/>
      <c r="F13" s="63"/>
      <c r="G13" s="63"/>
      <c r="H13" s="63"/>
      <c r="I13" s="63"/>
      <c r="J13" s="65"/>
      <c r="K13" s="67"/>
    </row>
    <row r="14" spans="1:11" s="31" customFormat="1" ht="409.6">
      <c r="A14" s="51">
        <v>4</v>
      </c>
      <c r="B14" s="49" t="s">
        <v>68</v>
      </c>
      <c r="C14" s="50" t="s">
        <v>69</v>
      </c>
      <c r="D14" s="126" t="s">
        <v>84</v>
      </c>
      <c r="E14" s="52">
        <v>1</v>
      </c>
      <c r="F14" s="46"/>
      <c r="G14" s="46"/>
      <c r="H14" s="46"/>
      <c r="I14" s="46"/>
      <c r="J14" s="32">
        <v>0</v>
      </c>
      <c r="K14" s="53">
        <f t="shared" ref="K14" si="0">E14*J14</f>
        <v>0</v>
      </c>
    </row>
    <row r="15" spans="1:11" ht="20.399999999999999" customHeight="1">
      <c r="A15" s="86" t="s">
        <v>66</v>
      </c>
      <c r="B15" s="87"/>
      <c r="C15" s="87"/>
      <c r="D15" s="87"/>
      <c r="E15" s="87"/>
      <c r="F15" s="87"/>
      <c r="G15" s="87"/>
      <c r="H15" s="87"/>
      <c r="I15" s="87"/>
      <c r="J15" s="88"/>
      <c r="K15" s="53">
        <f>K9+K11+K12+K14</f>
        <v>0</v>
      </c>
    </row>
    <row r="16" spans="1:11" s="1" customFormat="1" ht="23.4" customHeight="1">
      <c r="A16" s="104" t="s">
        <v>79</v>
      </c>
      <c r="B16" s="105"/>
      <c r="C16" s="105"/>
      <c r="D16" s="105"/>
      <c r="E16" s="105"/>
      <c r="F16" s="105"/>
      <c r="G16" s="105"/>
      <c r="H16" s="105"/>
      <c r="I16" s="105"/>
      <c r="J16" s="105"/>
      <c r="K16" s="105"/>
    </row>
    <row r="17" spans="1:18" ht="66" customHeight="1">
      <c r="A17" s="37">
        <v>1</v>
      </c>
      <c r="B17" s="43" t="s">
        <v>76</v>
      </c>
      <c r="C17" s="45" t="s">
        <v>82</v>
      </c>
      <c r="D17" s="126" t="s">
        <v>84</v>
      </c>
      <c r="E17" s="37">
        <v>1</v>
      </c>
      <c r="F17" s="38"/>
      <c r="G17" s="39"/>
      <c r="H17" s="40"/>
      <c r="I17" s="41"/>
      <c r="J17" s="32">
        <v>0</v>
      </c>
      <c r="K17" s="42">
        <f>E17*J17</f>
        <v>0</v>
      </c>
    </row>
    <row r="18" spans="1:18" ht="79.2" customHeight="1">
      <c r="A18" s="37">
        <v>2</v>
      </c>
      <c r="B18" s="43" t="s">
        <v>77</v>
      </c>
      <c r="C18" s="45" t="s">
        <v>78</v>
      </c>
      <c r="D18" s="126" t="s">
        <v>84</v>
      </c>
      <c r="E18" s="37">
        <v>1</v>
      </c>
      <c r="F18" s="38"/>
      <c r="G18" s="39"/>
      <c r="H18" s="40"/>
      <c r="I18" s="41"/>
      <c r="J18" s="32">
        <v>0</v>
      </c>
      <c r="K18" s="42">
        <f>E18*J18</f>
        <v>0</v>
      </c>
    </row>
    <row r="19" spans="1:18" ht="20.399999999999999" customHeight="1">
      <c r="A19" s="86" t="s">
        <v>75</v>
      </c>
      <c r="B19" s="87"/>
      <c r="C19" s="87"/>
      <c r="D19" s="87"/>
      <c r="E19" s="87"/>
      <c r="F19" s="87"/>
      <c r="G19" s="87"/>
      <c r="H19" s="87"/>
      <c r="I19" s="87"/>
      <c r="J19" s="88"/>
      <c r="K19" s="53">
        <f>K17+K18</f>
        <v>0</v>
      </c>
    </row>
    <row r="20" spans="1:18" ht="15.6">
      <c r="A20" s="74" t="s">
        <v>10</v>
      </c>
      <c r="B20" s="75"/>
      <c r="C20" s="75"/>
      <c r="D20" s="75"/>
      <c r="E20" s="75"/>
      <c r="F20" s="75"/>
      <c r="G20" s="75"/>
      <c r="H20" s="75"/>
      <c r="I20" s="75"/>
      <c r="J20" s="76"/>
      <c r="K20" s="54">
        <f>K7+K15+K19</f>
        <v>0</v>
      </c>
    </row>
    <row r="21" spans="1:18">
      <c r="A21" s="25"/>
      <c r="K21" s="26"/>
    </row>
    <row r="22" spans="1:18" ht="342" customHeight="1">
      <c r="A22" s="94" t="s">
        <v>80</v>
      </c>
      <c r="B22" s="95"/>
      <c r="C22" s="95"/>
      <c r="D22" s="95"/>
      <c r="E22" s="95"/>
      <c r="F22" s="95"/>
      <c r="G22" s="95"/>
      <c r="H22" s="95"/>
      <c r="I22" s="95"/>
      <c r="J22" s="95"/>
      <c r="K22" s="96"/>
      <c r="O22" s="19"/>
      <c r="P22" s="19"/>
      <c r="Q22" s="19"/>
      <c r="R22" s="19"/>
    </row>
    <row r="23" spans="1:18" ht="15.6">
      <c r="A23" s="97" t="s">
        <v>11</v>
      </c>
      <c r="B23" s="98"/>
      <c r="C23" s="98"/>
      <c r="D23" s="98"/>
      <c r="E23" s="98"/>
      <c r="F23" s="98"/>
      <c r="G23" s="98"/>
      <c r="H23" s="98"/>
      <c r="I23" s="98"/>
      <c r="J23" s="98"/>
      <c r="K23" s="99"/>
      <c r="O23" s="19"/>
      <c r="P23" s="19"/>
      <c r="Q23" s="19"/>
      <c r="R23" s="19"/>
    </row>
    <row r="24" spans="1:18" ht="37.950000000000003" customHeight="1">
      <c r="A24" s="81" t="s">
        <v>12</v>
      </c>
      <c r="B24" s="82"/>
      <c r="C24" s="82"/>
      <c r="D24" s="82"/>
      <c r="E24" s="82"/>
      <c r="F24" s="82"/>
      <c r="G24" s="82"/>
      <c r="H24" s="82"/>
      <c r="I24" s="83"/>
      <c r="J24" s="77" t="s">
        <v>81</v>
      </c>
      <c r="K24" s="78"/>
      <c r="O24" s="20"/>
      <c r="P24" s="20"/>
      <c r="Q24" s="20"/>
      <c r="R24" s="20"/>
    </row>
    <row r="25" spans="1:18" ht="37.950000000000003" customHeight="1">
      <c r="A25" s="81" t="s">
        <v>13</v>
      </c>
      <c r="B25" s="82"/>
      <c r="C25" s="82"/>
      <c r="D25" s="82"/>
      <c r="E25" s="82"/>
      <c r="F25" s="82"/>
      <c r="G25" s="82"/>
      <c r="H25" s="82"/>
      <c r="I25" s="83"/>
      <c r="J25" s="77"/>
      <c r="K25" s="78"/>
      <c r="O25" s="20"/>
      <c r="P25" s="20"/>
      <c r="Q25" s="20"/>
      <c r="R25" s="20"/>
    </row>
    <row r="26" spans="1:18" ht="37.950000000000003" customHeight="1">
      <c r="A26" s="109" t="s">
        <v>14</v>
      </c>
      <c r="B26" s="110"/>
      <c r="C26" s="110"/>
      <c r="D26" s="110"/>
      <c r="E26" s="110"/>
      <c r="F26" s="110"/>
      <c r="G26" s="110"/>
      <c r="H26" s="110"/>
      <c r="I26" s="111"/>
      <c r="J26" s="100"/>
      <c r="K26" s="101"/>
      <c r="O26" s="20"/>
      <c r="P26" s="20"/>
      <c r="Q26" s="20"/>
      <c r="R26" s="20"/>
    </row>
    <row r="27" spans="1:18" ht="36.6" customHeight="1">
      <c r="A27" s="81" t="s">
        <v>15</v>
      </c>
      <c r="B27" s="82"/>
      <c r="C27" s="82"/>
      <c r="D27" s="82"/>
      <c r="E27" s="82"/>
      <c r="F27" s="82"/>
      <c r="G27" s="82"/>
      <c r="H27" s="82"/>
      <c r="I27" s="83"/>
      <c r="J27" s="84"/>
      <c r="K27" s="85"/>
    </row>
    <row r="28" spans="1:18" ht="36.6" customHeight="1">
      <c r="A28" s="81" t="s">
        <v>16</v>
      </c>
      <c r="B28" s="82"/>
      <c r="C28" s="82"/>
      <c r="D28" s="82"/>
      <c r="E28" s="82"/>
      <c r="F28" s="82"/>
      <c r="G28" s="82"/>
      <c r="H28" s="82"/>
      <c r="I28" s="83"/>
      <c r="J28" s="29"/>
      <c r="K28" s="30"/>
    </row>
    <row r="29" spans="1:18" ht="37.950000000000003" customHeight="1">
      <c r="A29" s="81" t="s">
        <v>17</v>
      </c>
      <c r="B29" s="82"/>
      <c r="C29" s="82"/>
      <c r="D29" s="82"/>
      <c r="E29" s="82"/>
      <c r="F29" s="82"/>
      <c r="G29" s="82"/>
      <c r="H29" s="82"/>
      <c r="I29" s="83"/>
      <c r="J29" s="102" t="s">
        <v>18</v>
      </c>
      <c r="K29" s="103"/>
      <c r="O29" s="20"/>
      <c r="P29" s="20"/>
      <c r="Q29" s="20"/>
      <c r="R29" s="20"/>
    </row>
    <row r="30" spans="1:18" ht="36.6" customHeight="1">
      <c r="A30" s="81" t="s">
        <v>19</v>
      </c>
      <c r="B30" s="82"/>
      <c r="C30" s="82"/>
      <c r="D30" s="82"/>
      <c r="E30" s="82"/>
      <c r="F30" s="82"/>
      <c r="G30" s="82"/>
      <c r="H30" s="82"/>
      <c r="I30" s="83"/>
      <c r="J30" s="84"/>
      <c r="K30" s="85"/>
    </row>
    <row r="31" spans="1:18" ht="33.6" customHeight="1">
      <c r="A31" s="81" t="s">
        <v>20</v>
      </c>
      <c r="B31" s="82"/>
      <c r="C31" s="82"/>
      <c r="D31" s="82"/>
      <c r="E31" s="82"/>
      <c r="F31" s="82"/>
      <c r="G31" s="82"/>
      <c r="H31" s="82"/>
      <c r="I31" s="83"/>
      <c r="J31" s="84"/>
      <c r="K31" s="85"/>
    </row>
    <row r="32" spans="1:18" ht="37.950000000000003" customHeight="1">
      <c r="A32" s="112" t="s">
        <v>21</v>
      </c>
      <c r="B32" s="113"/>
      <c r="C32" s="113"/>
      <c r="D32" s="113"/>
      <c r="E32" s="113"/>
      <c r="F32" s="113"/>
      <c r="G32" s="113"/>
      <c r="H32" s="113"/>
      <c r="I32" s="114"/>
      <c r="J32" s="79"/>
      <c r="K32" s="80"/>
    </row>
    <row r="33" spans="1:11" ht="108" customHeight="1">
      <c r="A33" s="81" t="s">
        <v>22</v>
      </c>
      <c r="B33" s="82"/>
      <c r="C33" s="82"/>
      <c r="D33" s="82"/>
      <c r="E33" s="82"/>
      <c r="F33" s="82"/>
      <c r="G33" s="82"/>
      <c r="H33" s="82"/>
      <c r="I33" s="83"/>
      <c r="J33" s="77"/>
      <c r="K33" s="78"/>
    </row>
    <row r="34" spans="1:11" ht="37.950000000000003" customHeight="1">
      <c r="A34" s="112" t="s">
        <v>23</v>
      </c>
      <c r="B34" s="113"/>
      <c r="C34" s="113"/>
      <c r="D34" s="113"/>
      <c r="E34" s="113"/>
      <c r="F34" s="113"/>
      <c r="G34" s="113"/>
      <c r="H34" s="113"/>
      <c r="I34" s="114"/>
      <c r="J34" s="79"/>
      <c r="K34" s="80"/>
    </row>
    <row r="35" spans="1:11" ht="37.950000000000003" customHeight="1">
      <c r="A35" s="81" t="s">
        <v>24</v>
      </c>
      <c r="B35" s="82"/>
      <c r="C35" s="82"/>
      <c r="D35" s="82"/>
      <c r="E35" s="82"/>
      <c r="F35" s="82"/>
      <c r="G35" s="82"/>
      <c r="H35" s="82"/>
      <c r="I35" s="83"/>
      <c r="J35" s="77"/>
      <c r="K35" s="78"/>
    </row>
    <row r="36" spans="1:11" ht="37.950000000000003" customHeight="1">
      <c r="A36" s="112" t="s">
        <v>25</v>
      </c>
      <c r="B36" s="113"/>
      <c r="C36" s="113"/>
      <c r="D36" s="113"/>
      <c r="E36" s="113"/>
      <c r="F36" s="113"/>
      <c r="G36" s="113"/>
      <c r="H36" s="113"/>
      <c r="I36" s="114"/>
      <c r="J36" s="79"/>
      <c r="K36" s="80"/>
    </row>
    <row r="37" spans="1:11" ht="37.950000000000003" customHeight="1">
      <c r="A37" s="89" t="s">
        <v>26</v>
      </c>
      <c r="B37" s="90"/>
      <c r="C37" s="90"/>
      <c r="D37" s="90"/>
      <c r="E37" s="90"/>
      <c r="F37" s="90"/>
      <c r="G37" s="90"/>
      <c r="H37" s="90"/>
      <c r="I37" s="91"/>
      <c r="J37" s="115"/>
      <c r="K37" s="116"/>
    </row>
    <row r="38" spans="1:11" ht="39" customHeight="1" thickBot="1">
      <c r="A38" s="106" t="s">
        <v>27</v>
      </c>
      <c r="B38" s="107"/>
      <c r="C38" s="107"/>
      <c r="D38" s="107"/>
      <c r="E38" s="107"/>
      <c r="F38" s="107"/>
      <c r="G38" s="107"/>
      <c r="H38" s="107"/>
      <c r="I38" s="107"/>
      <c r="J38" s="107"/>
      <c r="K38" s="108"/>
    </row>
  </sheetData>
  <protectedRanges>
    <protectedRange sqref="I5:I7 I15 I17:I19" name="data_1"/>
  </protectedRanges>
  <mergeCells count="60">
    <mergeCell ref="A38:K38"/>
    <mergeCell ref="A24:I24"/>
    <mergeCell ref="A25:I25"/>
    <mergeCell ref="A26:I26"/>
    <mergeCell ref="A29:I29"/>
    <mergeCell ref="A30:I30"/>
    <mergeCell ref="A31:I31"/>
    <mergeCell ref="A32:I32"/>
    <mergeCell ref="A33:I33"/>
    <mergeCell ref="A34:I34"/>
    <mergeCell ref="A35:I35"/>
    <mergeCell ref="A36:I36"/>
    <mergeCell ref="J34:K34"/>
    <mergeCell ref="J37:K37"/>
    <mergeCell ref="A19:J19"/>
    <mergeCell ref="J31:K31"/>
    <mergeCell ref="A37:I37"/>
    <mergeCell ref="J24:K24"/>
    <mergeCell ref="A1:J1"/>
    <mergeCell ref="J30:K30"/>
    <mergeCell ref="A22:K22"/>
    <mergeCell ref="A23:K23"/>
    <mergeCell ref="J25:K25"/>
    <mergeCell ref="J26:K26"/>
    <mergeCell ref="J29:K29"/>
    <mergeCell ref="A4:K4"/>
    <mergeCell ref="A7:J7"/>
    <mergeCell ref="A8:K8"/>
    <mergeCell ref="A16:K16"/>
    <mergeCell ref="A15:J15"/>
    <mergeCell ref="A20:J20"/>
    <mergeCell ref="J35:K35"/>
    <mergeCell ref="J36:K36"/>
    <mergeCell ref="J32:K32"/>
    <mergeCell ref="J33:K33"/>
    <mergeCell ref="A28:I28"/>
    <mergeCell ref="A27:I27"/>
    <mergeCell ref="J27:K27"/>
    <mergeCell ref="H12:H13"/>
    <mergeCell ref="I12:I13"/>
    <mergeCell ref="J12:J13"/>
    <mergeCell ref="K12:K13"/>
    <mergeCell ref="B9:B10"/>
    <mergeCell ref="C9:C10"/>
    <mergeCell ref="H9:H10"/>
    <mergeCell ref="I9:I10"/>
    <mergeCell ref="J9:J10"/>
    <mergeCell ref="K9:K10"/>
    <mergeCell ref="B12:B13"/>
    <mergeCell ref="C12:C13"/>
    <mergeCell ref="E12:E13"/>
    <mergeCell ref="F12:F13"/>
    <mergeCell ref="G12:G13"/>
    <mergeCell ref="D12:D13"/>
    <mergeCell ref="A9:A10"/>
    <mergeCell ref="A12:A13"/>
    <mergeCell ref="E9:E10"/>
    <mergeCell ref="F9:F10"/>
    <mergeCell ref="G9:G10"/>
    <mergeCell ref="D9:D10"/>
  </mergeCells>
  <phoneticPr fontId="17"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3" t="s">
        <v>28</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29</v>
      </c>
      <c r="G14" s="10" t="s">
        <v>30</v>
      </c>
      <c r="H14" s="10" t="s">
        <v>31</v>
      </c>
      <c r="I14" s="10" t="s">
        <v>32</v>
      </c>
      <c r="J14" s="10" t="s">
        <v>33</v>
      </c>
    </row>
    <row r="15" spans="4:10" ht="172.8">
      <c r="F15" s="34" t="s">
        <v>34</v>
      </c>
      <c r="G15" s="34" t="s">
        <v>35</v>
      </c>
      <c r="H15" s="9">
        <v>22.57</v>
      </c>
      <c r="I15" s="9">
        <v>30</v>
      </c>
      <c r="J15" s="9">
        <f>H15*I15</f>
        <v>677.1</v>
      </c>
    </row>
    <row r="16" spans="4:10" ht="172.8">
      <c r="F16" s="34" t="s">
        <v>36</v>
      </c>
      <c r="G16" s="34" t="s">
        <v>37</v>
      </c>
      <c r="H16" s="9">
        <v>19.420000000000002</v>
      </c>
      <c r="I16" s="9">
        <v>150</v>
      </c>
      <c r="J16" s="9">
        <f>H16*I16</f>
        <v>2913.0000000000005</v>
      </c>
    </row>
    <row r="17" spans="10:10" ht="15.6">
      <c r="J17" s="11">
        <f>SUM(J15:J16)</f>
        <v>3590.1000000000004</v>
      </c>
    </row>
    <row r="47" spans="5:10">
      <c r="E47" s="117" t="s">
        <v>38</v>
      </c>
      <c r="F47" s="118"/>
      <c r="G47" s="118"/>
      <c r="H47" s="118"/>
      <c r="I47" s="118"/>
      <c r="J47" s="119"/>
    </row>
    <row r="48" spans="5:10">
      <c r="E48" s="5"/>
      <c r="F48" s="35" t="s">
        <v>39</v>
      </c>
      <c r="G48" s="35" t="s">
        <v>40</v>
      </c>
      <c r="H48" s="35" t="s">
        <v>41</v>
      </c>
      <c r="I48" s="35" t="s">
        <v>42</v>
      </c>
      <c r="J48" s="35" t="s">
        <v>43</v>
      </c>
    </row>
    <row r="49" spans="5:10" ht="100.8">
      <c r="E49" s="5">
        <v>227</v>
      </c>
      <c r="F49" s="36" t="s">
        <v>44</v>
      </c>
      <c r="G49" s="35" t="s">
        <v>45</v>
      </c>
      <c r="H49" s="5">
        <v>14</v>
      </c>
      <c r="I49" s="5">
        <v>188.3</v>
      </c>
      <c r="J49" s="9">
        <f>H49*I49</f>
        <v>2636.2000000000003</v>
      </c>
    </row>
    <row r="50" spans="5:10" ht="28.8">
      <c r="E50" s="5">
        <v>228</v>
      </c>
      <c r="F50" s="36" t="s">
        <v>46</v>
      </c>
      <c r="G50" s="35" t="s">
        <v>47</v>
      </c>
      <c r="H50" s="5">
        <v>510</v>
      </c>
      <c r="I50" s="5">
        <v>1.87</v>
      </c>
      <c r="J50" s="9">
        <f>H50*I50</f>
        <v>953.7</v>
      </c>
    </row>
    <row r="51" spans="5:10">
      <c r="E51" s="5"/>
      <c r="F51" s="5"/>
      <c r="G51" s="5"/>
      <c r="H51" s="5"/>
      <c r="I51" s="5"/>
      <c r="J51" s="12">
        <f>SUM(J49:J50)</f>
        <v>3589.9000000000005</v>
      </c>
    </row>
    <row r="52" spans="5:10">
      <c r="E52" s="117" t="s">
        <v>48</v>
      </c>
      <c r="F52" s="118"/>
      <c r="G52" s="118"/>
      <c r="H52" s="118"/>
      <c r="I52" s="118"/>
      <c r="J52" s="119"/>
    </row>
    <row r="53" spans="5:10" ht="57.6">
      <c r="E53" s="5">
        <v>227</v>
      </c>
      <c r="F53" s="36" t="s">
        <v>49</v>
      </c>
      <c r="G53" s="35" t="s">
        <v>50</v>
      </c>
      <c r="H53" s="5">
        <v>30</v>
      </c>
      <c r="I53" s="5">
        <v>22.57</v>
      </c>
      <c r="J53" s="9">
        <f>H53*I53</f>
        <v>677.1</v>
      </c>
    </row>
    <row r="54" spans="5:10" ht="57.6">
      <c r="E54" s="5">
        <v>228</v>
      </c>
      <c r="F54" s="36" t="s">
        <v>51</v>
      </c>
      <c r="G54" s="35" t="s">
        <v>50</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52</v>
      </c>
      <c r="F2">
        <v>411</v>
      </c>
      <c r="G2" t="s">
        <v>53</v>
      </c>
      <c r="H2" t="s">
        <v>54</v>
      </c>
    </row>
    <row r="3" spans="5:8" ht="43.2">
      <c r="E3" s="7" t="s">
        <v>55</v>
      </c>
      <c r="F3">
        <v>186</v>
      </c>
      <c r="G3" t="s">
        <v>53</v>
      </c>
      <c r="H3" t="s">
        <v>54</v>
      </c>
    </row>
    <row r="4" spans="5:8" ht="57.6">
      <c r="E4" s="7" t="s">
        <v>56</v>
      </c>
      <c r="F4">
        <v>33</v>
      </c>
      <c r="G4" t="s">
        <v>53</v>
      </c>
      <c r="H4" t="s">
        <v>54</v>
      </c>
    </row>
    <row r="5" spans="5:8" ht="43.2">
      <c r="E5" s="7" t="s">
        <v>52</v>
      </c>
      <c r="F5">
        <v>250</v>
      </c>
      <c r="G5" t="s">
        <v>53</v>
      </c>
      <c r="H5" s="7" t="s">
        <v>57</v>
      </c>
    </row>
    <row r="6" spans="5:8" ht="43.2">
      <c r="E6" s="7" t="s">
        <v>52</v>
      </c>
      <c r="F6">
        <v>300</v>
      </c>
      <c r="G6" t="s">
        <v>53</v>
      </c>
      <c r="H6" s="7"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Maryna Ivashchenko</cp:lastModifiedBy>
  <cp:revision/>
  <dcterms:created xsi:type="dcterms:W3CDTF">2022-10-12T13:36:00Z</dcterms:created>
  <dcterms:modified xsi:type="dcterms:W3CDTF">2026-05-08T12:05:38Z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