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11_Mobile Digital Cases ITT/02 Solicitation/PFRU2-2025-511/To be published/"/>
    </mc:Choice>
  </mc:AlternateContent>
  <xr:revisionPtr revIDLastSave="2070" documentId="14_{E1CB2833-C72C-453B-AF69-FAD6CA6D2AEA}" xr6:coauthVersionLast="47" xr6:coauthVersionMax="47" xr10:uidLastSave="{4FEAB6B6-A688-4B1F-9DBB-F05FAC019692}"/>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ToR!$A$3:$F$17</definedName>
    <definedName name="_xlnm.Print_Area" localSheetId="0">ToR!$A$1:$H$17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 l="1"/>
  <c r="I13" i="13"/>
  <c r="I9" i="13"/>
  <c r="I8" i="13"/>
  <c r="I7" i="13"/>
  <c r="I6" i="13"/>
  <c r="I14" i="13" l="1"/>
  <c r="I15" i="13"/>
  <c r="I16" i="13" s="1"/>
  <c r="I12" i="13"/>
  <c r="I11" i="13"/>
  <c r="I10" i="13"/>
  <c r="I5"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<sst xmlns="http://schemas.openxmlformats.org/spreadsheetml/2006/main" count="93" uniqueCount="83">
  <si>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</si>
  <si>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</si>
  <si>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</si>
  <si>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</si>
  <si>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</si>
  <si>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</si>
  <si>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</si>
  <si>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1.1.</t>
  </si>
  <si>
    <t>Subtotal for LOT 1 | Проміжний підсумок ЛОТ 1</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</si>
  <si>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</si>
  <si>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</si>
  <si>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</si>
  <si>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</si>
  <si>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</si>
  <si>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</si>
  <si>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</si>
  <si>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</si>
  <si>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</si>
  <si>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</si>
  <si>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</si>
  <si>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</si>
  <si>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</si>
  <si>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</si>
  <si>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</si>
  <si>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</si>
  <si>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</si>
  <si>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</si>
  <si>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</si>
  <si>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</si>
  <si>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</si>
  <si>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</si>
  <si>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</si>
  <si>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</si>
  <si>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</si>
  <si>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</si>
  <si>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</si>
  <si>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</si>
  <si>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</si>
  <si>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</si>
  <si>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</si>
  <si>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</si>
  <si>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</si>
  <si>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</si>
  <si>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</si>
  <si>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</si>
  <si>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</si>
  <si>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</si>
  <si>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</si>
  <si>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</si>
  <si>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</si>
  <si>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</si>
  <si>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</si>
  <si>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</si>
  <si>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</si>
  <si>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</si>
  <si>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Unit Price, GBP excl. VAT
| 
Ціна за од-цю, фунти стерлінгів, без ПДВ</t>
  </si>
  <si>
    <t>Total Price, GBP excl. VAT
| 
Загальна ціна, фунти стерлінгів без ПДВ</t>
  </si>
  <si>
    <t>GBP|фунт стерлінгів</t>
  </si>
  <si>
    <t xml:space="preserve">DDP </t>
  </si>
  <si>
    <r>
      <rPr>
        <b/>
        <i/>
        <sz val="12"/>
        <rFont val="Calibri"/>
        <family val="2"/>
        <charset val="204"/>
        <scheme val="minor"/>
      </rPr>
      <t xml:space="preserve">Laptop
</t>
    </r>
    <r>
      <rPr>
        <sz val="12"/>
        <rFont val="Calibri"/>
        <family val="2"/>
        <charset val="204"/>
        <scheme val="minor"/>
      </rPr>
      <t xml:space="preserve">
Display: 13–14”, ≥1920 × 1080 px
Processor: Intel Core i3 / AMD Ryzen 5 or higher
RAM: ≥8 GB
Storage: ≥128 GB SSD
Battery: ≥4 hrs autonomous
Camera: ≥1280 × 720 px
Ports: ≥1 USB Type-A or Type-C
Connectivity: Wi-Fi, Bluetooth
</t>
    </r>
    <r>
      <rPr>
        <b/>
        <u/>
        <sz val="12"/>
        <rFont val="Calibri"/>
        <family val="2"/>
        <charset val="204"/>
        <scheme val="minor"/>
      </rPr>
      <t>Weight: ≤ 1.4 k</t>
    </r>
    <r>
      <rPr>
        <b/>
        <sz val="12"/>
        <rFont val="Calibri"/>
        <family val="2"/>
        <charset val="204"/>
        <scheme val="minor"/>
      </rPr>
      <t>g</t>
    </r>
    <r>
      <rPr>
        <sz val="12"/>
        <rFont val="Calibri"/>
        <family val="2"/>
        <charset val="204"/>
        <scheme val="minor"/>
      </rPr>
      <t xml:space="preserve">
Must be compatible with Windows 11 Pro 64-bit</t>
    </r>
  </si>
  <si>
    <r>
      <t xml:space="preserve">Ноутбук
</t>
    </r>
    <r>
      <rPr>
        <sz val="12"/>
        <rFont val="Calibri"/>
        <family val="2"/>
        <charset val="204"/>
        <scheme val="minor"/>
      </rPr>
      <t>Дисплей: 13–14”, ≥1920 × 1080 пікселів
Процесор: Intel Core i3 / AMD Ryzen 5 або вище
Оперативна пам’ять: ≥8 ГБ
Накопичувач: ≥128 ГБ SSD
Акумулятор: ≥4 години автономної роботи
Камера: ≥1280 × 720 пікселів
Порти: ≥1 USB Type-A або Type-C
Підключення: Wi-Fi, Bluetooth</t>
    </r>
    <r>
      <rPr>
        <b/>
        <i/>
        <sz val="12"/>
        <rFont val="Calibri"/>
        <family val="2"/>
        <charset val="204"/>
        <scheme val="minor"/>
      </rPr>
      <t xml:space="preserve">
</t>
    </r>
    <r>
      <rPr>
        <b/>
        <u/>
        <sz val="12"/>
        <rFont val="Calibri"/>
        <family val="2"/>
        <charset val="204"/>
        <scheme val="minor"/>
      </rPr>
      <t xml:space="preserve">Вага: ≤ 1.4 кг
</t>
    </r>
    <r>
      <rPr>
        <sz val="12"/>
        <rFont val="Calibri"/>
        <family val="2"/>
        <charset val="204"/>
        <scheme val="minor"/>
      </rPr>
      <t>Повинен бути сумісним з Windows 11 Pro 64-bit</t>
    </r>
  </si>
  <si>
    <r>
      <rPr>
        <b/>
        <i/>
        <sz val="12"/>
        <rFont val="Calibri"/>
        <family val="2"/>
        <charset val="204"/>
        <scheme val="minor"/>
      </rPr>
      <t xml:space="preserve">Computer Mouse
</t>
    </r>
    <r>
      <rPr>
        <sz val="12"/>
        <rFont val="Calibri"/>
        <family val="2"/>
        <charset val="204"/>
        <scheme val="minor"/>
      </rPr>
      <t xml:space="preserve">
Sensor: Optical
Connection: Wireless (USB/Bluetooth)
Compatibility: Windows 11</t>
    </r>
  </si>
  <si>
    <r>
      <t xml:space="preserve">Комп'ютерна миша
</t>
    </r>
    <r>
      <rPr>
        <sz val="12"/>
        <rFont val="Calibri"/>
        <family val="2"/>
        <charset val="204"/>
        <scheme val="minor"/>
      </rPr>
      <t>Тип сенсора: оптична
Підключення: бездротове (USB/Bluetooth)
Сумісність: Windows 11</t>
    </r>
  </si>
  <si>
    <r>
      <rPr>
        <b/>
        <i/>
        <sz val="12"/>
        <rFont val="Calibri"/>
        <family val="2"/>
        <charset val="204"/>
        <scheme val="minor"/>
      </rPr>
      <t>USB hub port</t>
    </r>
    <r>
      <rPr>
        <sz val="12"/>
        <rFont val="Calibri"/>
        <family val="2"/>
        <charset val="204"/>
        <scheme val="minor"/>
      </rPr>
      <t xml:space="preserve">
Ports: ≥4 × USB Type-A
Connection: USB-A or USB-C</t>
    </r>
  </si>
  <si>
    <r>
      <rPr>
        <b/>
        <i/>
        <sz val="12"/>
        <rFont val="Calibri"/>
        <family val="2"/>
        <charset val="204"/>
        <scheme val="minor"/>
      </rPr>
      <t xml:space="preserve">USB-хаб </t>
    </r>
    <r>
      <rPr>
        <sz val="12"/>
        <rFont val="Calibri"/>
        <family val="2"/>
        <charset val="204"/>
        <scheme val="minor"/>
      </rPr>
      <t xml:space="preserve">
Порти: ≥4 × USB Type-A
Підключення: USB-A або USB-C</t>
    </r>
  </si>
  <si>
    <r>
      <rPr>
        <b/>
        <i/>
        <sz val="12"/>
        <rFont val="Calibri"/>
        <family val="2"/>
        <charset val="204"/>
        <scheme val="minor"/>
      </rPr>
      <t>ID card reader (KP-382 or equivalent)</t>
    </r>
    <r>
      <rPr>
        <sz val="12"/>
        <rFont val="Calibri"/>
        <family val="2"/>
        <charset val="204"/>
        <scheme val="minor"/>
      </rPr>
      <t xml:space="preserve">
Reads: Ukrainian ID cards, biometric passports
Protocols: MIFARE®, iCLASS® ISO 14443A/B, ISO 15693
Speed: ≤848 kbps
Distance: ≤5 cm
Indicators: White LED
Size: ≤60 × 60 × 12 mm
Interface: USB-A 2.0
Compatibility: Windows 10+</t>
    </r>
  </si>
  <si>
    <r>
      <rPr>
        <b/>
        <i/>
        <sz val="12"/>
        <rFont val="Calibri"/>
        <family val="2"/>
        <charset val="204"/>
        <scheme val="minor"/>
      </rPr>
      <t xml:space="preserve">Рідер ID-карток (KP-382 або еквівалент)
</t>
    </r>
    <r>
      <rPr>
        <sz val="12"/>
        <rFont val="Calibri"/>
        <family val="2"/>
        <charset val="204"/>
        <scheme val="minor"/>
      </rPr>
      <t xml:space="preserve">
Призначення: зчитування українських ID-карток, біометричних паспортів
Протоколи: MIFARE®, iCLASS® ISO 14443A/B, ISO 15693
Швидкість зчитування: ≤848 кбіт/с
Дистанція зчитування: ≤5 см
Індикатори: світлодіод білий
Розміри: ≤60 × 60 × 12 мм
Інтерфейс: USB-A 2.0
Сумісність: Windows 10+</t>
    </r>
  </si>
  <si>
    <r>
      <rPr>
        <b/>
        <i/>
        <sz val="12"/>
        <rFont val="Calibri"/>
        <family val="2"/>
        <charset val="204"/>
        <scheme val="minor"/>
      </rPr>
      <t>Camera</t>
    </r>
    <r>
      <rPr>
        <sz val="12"/>
        <rFont val="Calibri"/>
        <family val="2"/>
        <charset val="204"/>
        <scheme val="minor"/>
      </rPr>
      <t xml:space="preserve">
Resolution: ≥1920 × 1080 px
Viewing angle: ≥90°
Autofocus, ≥30 fps
Audio: built-in microphone
Interface: USB 2.0</t>
    </r>
  </si>
  <si>
    <r>
      <rPr>
        <b/>
        <i/>
        <sz val="12"/>
        <rFont val="Calibri"/>
        <family val="2"/>
        <charset val="204"/>
        <scheme val="minor"/>
      </rPr>
      <t>Камера</t>
    </r>
    <r>
      <rPr>
        <sz val="12"/>
        <rFont val="Calibri"/>
        <family val="2"/>
        <charset val="204"/>
        <scheme val="minor"/>
      </rPr>
      <t xml:space="preserve">
Роздільна здатність: ≥1920 × 1080 пікселів
Кут огляду: ≥90°
Фокус: автофокус
Кадрова частота: ≥30 fps
Аудіо: вбудований мікрофон
Інтерфейс: USB 2.0</t>
    </r>
  </si>
  <si>
    <r>
      <rPr>
        <b/>
        <i/>
        <sz val="12"/>
        <rFont val="Calibri"/>
        <family val="2"/>
        <charset val="204"/>
        <scheme val="minor"/>
      </rPr>
      <t>Portable printer</t>
    </r>
    <r>
      <rPr>
        <sz val="12"/>
        <rFont val="Calibri"/>
        <family val="2"/>
        <charset val="204"/>
        <scheme val="minor"/>
      </rPr>
      <t xml:space="preserve">
Monochrome &amp; color, A4
Resolution: ≥5760 × 1440 dpi
Battery: Built-in, ≥100 pages monochrome
Connectivity: Wi-Fi b/g/n, Wi-Fi Direct, USB 2.0 Type-B
Network: TCP/IPv4, TCP/IPv6
Plug-and-play driver
</t>
    </r>
    <r>
      <rPr>
        <b/>
        <u/>
        <sz val="12"/>
        <rFont val="Calibri"/>
        <family val="2"/>
        <charset val="204"/>
        <scheme val="minor"/>
      </rPr>
      <t>Weight: ≤ 2.5 kg</t>
    </r>
  </si>
  <si>
    <r>
      <rPr>
        <b/>
        <i/>
        <sz val="12"/>
        <rFont val="Calibri"/>
        <family val="2"/>
        <charset val="204"/>
        <scheme val="minor"/>
      </rPr>
      <t>Портативний принтер</t>
    </r>
    <r>
      <rPr>
        <sz val="12"/>
        <rFont val="Calibri"/>
        <family val="2"/>
        <charset val="204"/>
        <scheme val="minor"/>
      </rPr>
      <t xml:space="preserve">
чорно-білий та кольоровий, формат A4
Роздільна здатність: ≥5760 × 1440 dpi
Акумулятор: вбудований, ≥100 сторінок чорно-білого друку
Підключення: Wi-Fi b/g/n, Wi-Fi Direct, USB 2.0 Type-B
Мережеві протоколи: TCP/IPv4, TCP/IPv6
Додатково: підтримка plug-and-play
</t>
    </r>
    <r>
      <rPr>
        <b/>
        <u/>
        <sz val="12"/>
        <rFont val="Calibri"/>
        <family val="2"/>
        <charset val="204"/>
        <scheme val="minor"/>
      </rPr>
      <t>Вага: ≤ 2.5 кг</t>
    </r>
  </si>
  <si>
    <r>
      <rPr>
        <b/>
        <i/>
        <sz val="12"/>
        <rFont val="Calibri"/>
        <family val="2"/>
        <charset val="204"/>
        <scheme val="minor"/>
      </rPr>
      <t xml:space="preserve">Scanner
</t>
    </r>
    <r>
      <rPr>
        <sz val="12"/>
        <rFont val="Calibri"/>
        <family val="2"/>
        <charset val="204"/>
        <scheme val="minor"/>
      </rPr>
      <t xml:space="preserve">
Type: Sheet-fed, portable
Scan size: A4 and smaller
Resolution: ≥900 dpi
Memory: ≥16 GB microSD
Power: AAA/AA or built-in rechargeable
Interface: USB/Wi-Fi
</t>
    </r>
    <r>
      <rPr>
        <b/>
        <u/>
        <sz val="12"/>
        <rFont val="Calibri"/>
        <family val="2"/>
        <charset val="204"/>
        <scheme val="minor"/>
      </rPr>
      <t>Weight: ≤ 0.5 kg</t>
    </r>
  </si>
  <si>
    <r>
      <rPr>
        <b/>
        <i/>
        <sz val="12"/>
        <rFont val="Calibri"/>
        <family val="2"/>
        <charset val="204"/>
        <scheme val="minor"/>
      </rPr>
      <t>Сканер</t>
    </r>
    <r>
      <rPr>
        <sz val="12"/>
        <rFont val="Calibri"/>
        <family val="2"/>
        <charset val="204"/>
        <scheme val="minor"/>
      </rPr>
      <t xml:space="preserve">
Тип: портативний, подача аркушів
Формат сканування: A4 та менше
Роздільна здатність: ≥900 dpi
Пам’ять: ≥16 ГБ microSD
Живлення: батарейки AAA/AA або вбудований акумулятор
Інтерфейс: USB та/або Wi-Fi
</t>
    </r>
    <r>
      <rPr>
        <b/>
        <u/>
        <sz val="12"/>
        <rFont val="Calibri"/>
        <family val="2"/>
        <charset val="204"/>
        <scheme val="minor"/>
      </rPr>
      <t>Вага: ≤ 0.5 кг</t>
    </r>
  </si>
  <si>
    <r>
      <rPr>
        <b/>
        <i/>
        <sz val="12"/>
        <rFont val="Calibri"/>
        <family val="2"/>
        <charset val="204"/>
        <scheme val="minor"/>
      </rPr>
      <t xml:space="preserve">Modem/Router
</t>
    </r>
    <r>
      <rPr>
        <sz val="12"/>
        <rFont val="Calibri"/>
        <family val="2"/>
        <charset val="204"/>
        <scheme val="minor"/>
      </rPr>
      <t xml:space="preserve">
Network: 4G LTE FDD, 3G UMTS/WCDMA
Speed: ≤150 Mbps DL / ≤50 Mbps UL
Interfaces: USB 2.0 Type-C, CRC-9, Wi-Fi b/g/n (10 users)
Security: MAC filtering, WEP/WPA-PSK/WPA2-PSK
Battery-powered</t>
    </r>
  </si>
  <si>
    <r>
      <rPr>
        <b/>
        <i/>
        <sz val="12"/>
        <rFont val="Calibri"/>
        <family val="2"/>
        <charset val="204"/>
        <scheme val="minor"/>
      </rPr>
      <t>Модем</t>
    </r>
    <r>
      <rPr>
        <sz val="12"/>
        <rFont val="Calibri"/>
        <family val="2"/>
        <charset val="204"/>
        <scheme val="minor"/>
      </rPr>
      <t xml:space="preserve">
Мережа: 4G LTE FDD, 3G UMTS/WCDMA
Швидкість: до 150 Мбіт/с завантаження / до 50 Мбіт/с відвантаження
Інтерфейси: USB 2.0 Type-C, CRC-9, Wi-Fi b/g/n (до 10 користувачів)
Безпека: MAC-фільтрація, WEP/WPA-PSK/WPA2-PSK
Живлення: від акумулятора</t>
    </r>
  </si>
  <si>
    <r>
      <rPr>
        <b/>
        <i/>
        <sz val="12"/>
        <rFont val="Calibri"/>
        <family val="2"/>
        <charset val="204"/>
        <scheme val="minor"/>
      </rPr>
      <t>Power bank</t>
    </r>
    <r>
      <rPr>
        <sz val="12"/>
        <rFont val="Calibri"/>
        <family val="2"/>
        <charset val="204"/>
        <scheme val="minor"/>
      </rPr>
      <t xml:space="preserve">
Capacity: ≥27,000 mAh
Output: ≥60 W
Interfaces: USB-A, USB-C
Protocol: PD ≥2.0
Simultaneous charge: ≥2 devices
Protection: Overvoltage, overcharge, short circuit</t>
    </r>
  </si>
  <si>
    <r>
      <rPr>
        <b/>
        <i/>
        <sz val="12"/>
        <rFont val="Calibri"/>
        <family val="2"/>
        <charset val="204"/>
        <scheme val="minor"/>
      </rPr>
      <t xml:space="preserve">Портативний акумулятор (Power Bank)
</t>
    </r>
    <r>
      <rPr>
        <sz val="12"/>
        <rFont val="Calibri"/>
        <family val="2"/>
        <charset val="204"/>
        <scheme val="minor"/>
      </rPr>
      <t xml:space="preserve">
Ємність: ≥27 000 мА·год
Вихідна потужність: ≥60 Вт
Інтерфейси: USB-A, USB-C
Підтримка протоколу: PD ≥2.0
Можливість одночасної зарядки ≥2 пристроїв
Захист: від перенапруги, перезаряду, короткого замикання</t>
    </r>
  </si>
  <si>
    <t>Microsoft Office Home and Business 2024, ESD EP2-06605  ESD  Office H&amp;B 2024 AllLng Online</t>
  </si>
  <si>
    <r>
      <rPr>
        <b/>
        <sz val="14"/>
        <color rgb="FF000000"/>
        <rFont val="Calibri"/>
        <family val="2"/>
        <charset val="204"/>
        <scheme val="minor"/>
      </rPr>
      <t>Core note 1:</t>
    </r>
    <r>
      <rPr>
        <sz val="14"/>
        <color rgb="FF000000"/>
        <rFont val="Calibri"/>
        <family val="2"/>
        <charset val="204"/>
        <scheme val="minor"/>
      </rPr>
      <t xml:space="preserve"> Delivery destination - </t>
    </r>
    <r>
      <rPr>
        <b/>
        <u/>
        <sz val="14"/>
        <color rgb="FF000000"/>
        <rFont val="Calibri"/>
        <family val="2"/>
        <charset val="204"/>
        <scheme val="minor"/>
      </rPr>
      <t>Boryspil raion, Kyiv oblast</t>
    </r>
    <r>
      <rPr>
        <sz val="14"/>
        <color rgb="FF000000"/>
        <rFont val="Calibri"/>
        <family val="2"/>
        <charset val="204"/>
        <scheme val="minor"/>
      </rPr>
      <t xml:space="preserve">,  The contractual delivery address will be provided to the successful bidder in the purchase order. /
</t>
    </r>
    <r>
      <rPr>
        <b/>
        <sz val="14"/>
        <color rgb="FF000000"/>
        <rFont val="Calibri"/>
        <family val="2"/>
        <charset val="204"/>
        <scheme val="minor"/>
      </rPr>
      <t>Основна примітка 1:</t>
    </r>
    <r>
      <rPr>
        <sz val="14"/>
        <color rgb="FF000000"/>
        <rFont val="Calibri"/>
        <family val="2"/>
        <charset val="204"/>
        <scheme val="minor"/>
      </rPr>
      <t xml:space="preserve"> Місце доставки - </t>
    </r>
    <r>
      <rPr>
        <b/>
        <u/>
        <sz val="14"/>
        <color rgb="FF000000"/>
        <rFont val="Calibri"/>
        <family val="2"/>
        <charset val="204"/>
        <scheme val="minor"/>
      </rPr>
      <t>Бориспільський район, Київська область</t>
    </r>
    <r>
      <rPr>
        <sz val="14"/>
        <color rgb="FF000000"/>
        <rFont val="Calibri"/>
        <family val="2"/>
        <charset val="204"/>
        <scheme val="minor"/>
      </rPr>
      <t xml:space="preserve">. Контрактна адреса доставки буде надана переможцю тендеру в договорі про закупівлю.
</t>
    </r>
    <r>
      <rPr>
        <b/>
        <sz val="14"/>
        <color rgb="FF000000"/>
        <rFont val="Calibri"/>
        <family val="2"/>
        <charset val="204"/>
        <scheme val="minor"/>
      </rPr>
      <t xml:space="preserve">Core note 2: </t>
    </r>
    <r>
      <rPr>
        <sz val="14"/>
        <color rgb="FF000000"/>
        <rFont val="Calibri"/>
        <family val="2"/>
        <charset val="204"/>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sz val="14"/>
        <color rgb="FF000000"/>
        <rFont val="Calibri"/>
        <family val="2"/>
        <charset val="204"/>
        <scheme val="minor"/>
      </rPr>
      <t>60.1084 UAH</t>
    </r>
    <r>
      <rPr>
        <sz val="14"/>
        <color rgb="FF000000"/>
        <rFont val="Calibri"/>
        <family val="2"/>
        <charset val="204"/>
        <scheme val="minor"/>
      </rPr>
      <t xml:space="preserve">. / 
</t>
    </r>
    <r>
      <rPr>
        <b/>
        <sz val="14"/>
        <color rgb="FF000000"/>
        <rFont val="Calibri"/>
        <family val="2"/>
        <charset val="204"/>
        <scheme val="minor"/>
      </rPr>
      <t>Основна примітка 2:</t>
    </r>
    <r>
      <rPr>
        <sz val="14"/>
        <color rgb="FF000000"/>
        <rFont val="Calibri"/>
        <family val="2"/>
        <charset val="204"/>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sz val="14"/>
        <color rgb="FF000000"/>
        <rFont val="Calibri"/>
        <family val="2"/>
        <charset val="204"/>
        <scheme val="minor"/>
      </rPr>
      <t>60.1084 грн</t>
    </r>
    <r>
      <rPr>
        <sz val="14"/>
        <color rgb="FF000000"/>
        <rFont val="Calibri"/>
        <family val="2"/>
        <charset val="204"/>
        <scheme val="minor"/>
      </rPr>
      <t xml:space="preserve">.
</t>
    </r>
    <r>
      <rPr>
        <b/>
        <sz val="14"/>
        <color rgb="FF000000"/>
        <rFont val="Calibri"/>
        <family val="2"/>
        <charset val="204"/>
        <scheme val="minor"/>
      </rPr>
      <t xml:space="preserve">General notes: / Загальні примітки:
</t>
    </r>
    <r>
      <rPr>
        <sz val="14"/>
        <color rgb="FF000000"/>
        <rFont val="Calibri"/>
        <family val="2"/>
        <charset val="204"/>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charset val="204"/>
        <scheme val="minor"/>
      </rPr>
      <t>•</t>
    </r>
    <r>
      <rPr>
        <sz val="14"/>
        <color rgb="FF000000"/>
        <rFont val="Calibri"/>
        <family val="2"/>
        <charset val="204"/>
        <scheme val="minor"/>
      </rPr>
      <t xml:space="preserve">	Unit prices must include applicable transportation/delivery/unloading/carrying (if applicable) costs and local taxes, excluding VAT.  / 
3•	Ціни повинні включати відповідні витрати на транспортування/доставку/розвантаження/заніс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</si>
  <si>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r>
      <t xml:space="preserve">Кейс для обладнання 1.1 - 1.9
</t>
    </r>
    <r>
      <rPr>
        <sz val="12"/>
        <rFont val="Calibri"/>
        <family val="2"/>
        <charset val="204"/>
        <scheme val="minor"/>
      </rPr>
      <t xml:space="preserve">Розміри: 460 × 330 × 150 мм (±20 мм)
Матеріал: алюмінієвий сплав або міцний полімер
Замки: 2 посилені металеві замки з ключами
Ручка: ергономічна з посиленими металевими кріпленнями
Захист: закруглені краї, амортизуючі кути
Внутрішня частина: спеціальні поролонові вставки, окремі відсіки для кабелів та живлення
</t>
    </r>
    <r>
      <rPr>
        <b/>
        <i/>
        <sz val="12"/>
        <rFont val="Calibri"/>
        <family val="2"/>
        <charset val="204"/>
        <scheme val="minor"/>
      </rPr>
      <t>Вага: ≤ 2 кг</t>
    </r>
  </si>
  <si>
    <r>
      <rPr>
        <b/>
        <i/>
        <sz val="12"/>
        <rFont val="Calibri"/>
        <family val="2"/>
        <charset val="204"/>
        <scheme val="minor"/>
      </rPr>
      <t>Case for equipment 1.1 - 1.9</t>
    </r>
    <r>
      <rPr>
        <sz val="12"/>
        <rFont val="Calibri"/>
        <family val="2"/>
        <charset val="204"/>
        <scheme val="minor"/>
      </rPr>
      <t xml:space="preserve">
Dimensions: 460 × 330 × 150 mm (±20 mm)
Material: Aluminum alloy or durable polymer
Locks: 2 reinforced metal locks with keys
Handle: Ergonomic with reinforced metal attachments
Protection: Rounded edges, shock-absorbing corners
Internal: Custom foam inserts, dedicated compartments for cables/power
</t>
    </r>
    <r>
      <rPr>
        <b/>
        <u/>
        <sz val="12"/>
        <rFont val="Calibri"/>
        <family val="2"/>
        <charset val="204"/>
        <scheme val="minor"/>
      </rPr>
      <t>Weight: ≤ 2 kg</t>
    </r>
  </si>
  <si>
    <t>LOT 1 Procurement of Cases of the "Mobile Office" for Administrative Service Centres / ЛОТ 1 Закупівля Кейсів АРМ ЦНАП «Мобільний офіс»</t>
  </si>
  <si>
    <t>ITT No. PFRU2-2025-511  Procurement of Cases of the "Mobile Office" for Administrative Service Centres| ITT № PFRU2-2025-511 Закупівля Кейсів АРМ ЦНАП «Мобільний офіс»
Volume 3 - Terms of Reference (ToR)/Specifications | Розділ 3 -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</si>
</sst>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sz val="12"/>
      <name val="Calibri"/>
      <family val="2"/>
      <charset val="204"/>
      <scheme val="minor"/>
    </font>
    <font>
      <b/>
      <sz val="14"/>
      <color rgb="FF000000"/>
      <name val="Calibri"/>
      <family val="2"/>
      <charset val="204"/>
      <scheme val="minor"/>
    </font>
    <font>
      <sz val="14"/>
      <color rgb="FF000000"/>
      <name val="Calibri"/>
      <family val="2"/>
      <charset val="204"/>
      <scheme val="minor"/>
    </font>
    <font>
      <b/>
      <u/>
      <sz val="14"/>
      <color rgb="FF000000"/>
      <name val="Calibri"/>
      <family val="2"/>
      <charset val="204"/>
      <scheme val="minor"/>
    </font>
    <font>
      <b/>
      <i/>
      <sz val="12"/>
      <name val="Calibri"/>
      <family val="2"/>
      <charset val="204"/>
      <scheme val="minor"/>
    </font>
    <font>
      <b/>
      <sz val="12"/>
      <color rgb="FFFF0000"/>
      <name val="Calibri"/>
      <family val="2"/>
      <scheme val="minor"/>
    </font>
    <font>
      <b/>
      <sz val="12"/>
      <name val="Calibri"/>
      <family val="2"/>
      <charset val="204"/>
      <scheme val="minor"/>
    </font>
    <font>
      <b/>
      <u/>
      <sz val="12"/>
      <name val="Calibri"/>
      <family val="2"/>
      <charset val="204"/>
      <scheme val="minor"/>
    </font>
  </fonts>
  <fills count="8">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theme="4" tint="0.79998168889431442"/>
      </patternFill>
    </fill>
    <fill>
      <patternFill patternType="solid">
        <fgColor rgb="FFFFFF0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0">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2" fontId="16" fillId="3" borderId="1" xfId="1" applyNumberFormat="1" applyFont="1" applyFill="1" applyBorder="1" applyAlignment="1">
      <alignment horizontal="center" vertical="center"/>
    </xf>
    <xf numFmtId="2" fontId="14" fillId="7" borderId="24" xfId="1" applyNumberFormat="1" applyFont="1" applyFill="1" applyBorder="1" applyAlignment="1">
      <alignment horizontal="center" vertical="center"/>
    </xf>
    <xf numFmtId="0" fontId="30" fillId="0" borderId="0" xfId="0" applyFont="1" applyAlignment="1">
      <alignment horizontal="center" vertical="center"/>
    </xf>
    <xf numFmtId="0" fontId="25" fillId="4" borderId="1" xfId="0" quotePrefix="1" applyFont="1" applyFill="1" applyBorder="1" applyAlignment="1">
      <alignment horizontal="left" vertical="top" wrapText="1"/>
    </xf>
    <xf numFmtId="0" fontId="17" fillId="4" borderId="4" xfId="0" applyFont="1" applyFill="1" applyBorder="1" applyAlignment="1">
      <alignment horizontal="center" vertical="center" wrapText="1"/>
    </xf>
    <xf numFmtId="0" fontId="29" fillId="4" borderId="1" xfId="0" quotePrefix="1" applyFont="1" applyFill="1" applyBorder="1" applyAlignment="1">
      <alignment horizontal="left" vertical="top" wrapText="1"/>
    </xf>
    <xf numFmtId="2" fontId="17" fillId="4" borderId="1" xfId="0" applyNumberFormat="1"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2" fillId="6" borderId="1"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F7D9F9"/>
      <color rgb="FF313131"/>
      <color rgb="FFA70000"/>
      <color rgb="FFF38500"/>
      <color rgb="FF00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17</xdr:row>
      <xdr:rowOff>0</xdr:rowOff>
    </xdr:from>
    <xdr:to>
      <xdr:col>6</xdr:col>
      <xdr:colOff>304800</xdr:colOff>
      <xdr:row>18</xdr:row>
      <xdr:rowOff>132584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18</xdr:row>
      <xdr:rowOff>132584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
  <sheetViews>
    <sheetView tabSelected="1" zoomScaleNormal="100" zoomScaleSheetLayoutView="85" zoomScalePageLayoutView="55" workbookViewId="0">
      <selection activeCell="A2" sqref="A2"/>
    </sheetView>
  </sheetViews>
  <sheetFormatPr defaultColWidth="9.140625" defaultRowHeight="12.75"/>
  <cols>
    <col min="1" max="1" width="11.7109375" style="2" customWidth="1"/>
    <col min="2" max="2" width="102.42578125" style="3" customWidth="1"/>
    <col min="3" max="3" width="119.28515625" style="3" customWidth="1"/>
    <col min="4" max="4" width="30.7109375" style="4" customWidth="1"/>
    <col min="5" max="5" width="37.7109375" style="2" customWidth="1"/>
    <col min="6" max="6" width="60.7109375" style="2" customWidth="1"/>
    <col min="7" max="7" width="25.7109375" style="6" customWidth="1"/>
    <col min="8" max="9" width="21.28515625" style="2" customWidth="1"/>
    <col min="10" max="16384" width="9.140625" style="2"/>
  </cols>
  <sheetData>
    <row r="1" spans="1:12" ht="63.75" customHeight="1">
      <c r="A1" s="60" t="s">
        <v>82</v>
      </c>
      <c r="B1" s="61"/>
      <c r="C1" s="61"/>
      <c r="D1" s="61"/>
      <c r="E1" s="61"/>
      <c r="F1" s="61"/>
      <c r="G1" s="61"/>
      <c r="H1" s="61"/>
      <c r="I1" s="21"/>
    </row>
    <row r="2" spans="1:12" ht="7.5" customHeight="1">
      <c r="A2" s="22"/>
      <c r="B2" s="14"/>
      <c r="C2" s="13"/>
      <c r="D2" s="14"/>
      <c r="E2" s="14"/>
      <c r="F2" s="14"/>
      <c r="G2" s="14"/>
      <c r="H2" s="15"/>
      <c r="I2" s="23"/>
    </row>
    <row r="3" spans="1:12" s="1" customFormat="1" ht="120.6" customHeight="1">
      <c r="A3" s="24" t="s">
        <v>0</v>
      </c>
      <c r="B3" s="16" t="s">
        <v>1</v>
      </c>
      <c r="C3" s="16" t="s">
        <v>2</v>
      </c>
      <c r="D3" s="16" t="s">
        <v>3</v>
      </c>
      <c r="E3" s="17" t="s">
        <v>4</v>
      </c>
      <c r="F3" s="16" t="s">
        <v>5</v>
      </c>
      <c r="G3" s="18" t="s">
        <v>6</v>
      </c>
      <c r="H3" s="29" t="s">
        <v>55</v>
      </c>
      <c r="I3" s="30" t="s">
        <v>56</v>
      </c>
      <c r="K3" s="42"/>
      <c r="L3" s="28"/>
    </row>
    <row r="4" spans="1:12" s="28" customFormat="1" ht="15.6" customHeight="1">
      <c r="A4" s="49" t="s">
        <v>81</v>
      </c>
      <c r="B4" s="50"/>
      <c r="C4" s="50"/>
      <c r="D4" s="50"/>
      <c r="E4" s="50"/>
      <c r="F4" s="50"/>
      <c r="G4" s="50"/>
      <c r="H4" s="50"/>
      <c r="I4" s="51"/>
    </row>
    <row r="5" spans="1:12" ht="189">
      <c r="A5" s="35" t="s">
        <v>7</v>
      </c>
      <c r="B5" s="43" t="s">
        <v>59</v>
      </c>
      <c r="C5" s="45" t="s">
        <v>60</v>
      </c>
      <c r="D5" s="35">
        <v>14</v>
      </c>
      <c r="E5" s="37"/>
      <c r="F5" s="38"/>
      <c r="G5" s="39"/>
      <c r="H5" s="40">
        <v>0</v>
      </c>
      <c r="I5" s="40">
        <f>D5*H5</f>
        <v>0</v>
      </c>
    </row>
    <row r="6" spans="1:12" ht="78.75">
      <c r="A6" s="35">
        <v>1.2</v>
      </c>
      <c r="B6" s="43" t="s">
        <v>61</v>
      </c>
      <c r="C6" s="45" t="s">
        <v>62</v>
      </c>
      <c r="D6" s="35">
        <v>14</v>
      </c>
      <c r="E6" s="37"/>
      <c r="F6" s="38"/>
      <c r="G6" s="39"/>
      <c r="H6" s="40">
        <v>0</v>
      </c>
      <c r="I6" s="40">
        <f t="shared" ref="I6:I9" si="0">D6*H6</f>
        <v>0</v>
      </c>
    </row>
    <row r="7" spans="1:12" ht="63">
      <c r="A7" s="44">
        <v>1.3</v>
      </c>
      <c r="B7" s="43" t="s">
        <v>63</v>
      </c>
      <c r="C7" s="43" t="s">
        <v>64</v>
      </c>
      <c r="D7" s="35">
        <v>14</v>
      </c>
      <c r="E7" s="37"/>
      <c r="F7" s="38"/>
      <c r="G7" s="39"/>
      <c r="H7" s="40">
        <v>0</v>
      </c>
      <c r="I7" s="40">
        <f t="shared" si="0"/>
        <v>0</v>
      </c>
    </row>
    <row r="8" spans="1:12" ht="157.5">
      <c r="A8" s="44">
        <v>1.4</v>
      </c>
      <c r="B8" s="43" t="s">
        <v>65</v>
      </c>
      <c r="C8" s="36" t="s">
        <v>66</v>
      </c>
      <c r="D8" s="35">
        <v>14</v>
      </c>
      <c r="E8" s="37"/>
      <c r="F8" s="38"/>
      <c r="G8" s="39"/>
      <c r="H8" s="40">
        <v>0</v>
      </c>
      <c r="I8" s="40">
        <f t="shared" si="0"/>
        <v>0</v>
      </c>
    </row>
    <row r="9" spans="1:12" ht="126">
      <c r="A9" s="44">
        <v>1.5</v>
      </c>
      <c r="B9" s="43" t="s">
        <v>67</v>
      </c>
      <c r="C9" s="36" t="s">
        <v>68</v>
      </c>
      <c r="D9" s="35">
        <v>14</v>
      </c>
      <c r="E9" s="37"/>
      <c r="F9" s="38"/>
      <c r="G9" s="39"/>
      <c r="H9" s="40">
        <v>0</v>
      </c>
      <c r="I9" s="40">
        <f t="shared" si="0"/>
        <v>0</v>
      </c>
    </row>
    <row r="10" spans="1:12" ht="141.75">
      <c r="A10" s="35">
        <v>1.6</v>
      </c>
      <c r="B10" s="36" t="s">
        <v>69</v>
      </c>
      <c r="C10" s="43" t="s">
        <v>70</v>
      </c>
      <c r="D10" s="35">
        <v>14</v>
      </c>
      <c r="E10" s="37"/>
      <c r="F10" s="38"/>
      <c r="G10" s="39"/>
      <c r="H10" s="40">
        <v>0</v>
      </c>
      <c r="I10" s="40">
        <f t="shared" ref="I10:I12" si="1">D10*H10</f>
        <v>0</v>
      </c>
    </row>
    <row r="11" spans="1:12" ht="141.75">
      <c r="A11" s="35">
        <v>1.7</v>
      </c>
      <c r="B11" s="43" t="s">
        <v>71</v>
      </c>
      <c r="C11" s="43" t="s">
        <v>72</v>
      </c>
      <c r="D11" s="35">
        <v>14</v>
      </c>
      <c r="E11" s="37"/>
      <c r="F11" s="38"/>
      <c r="G11" s="39"/>
      <c r="H11" s="40">
        <v>0</v>
      </c>
      <c r="I11" s="40">
        <f t="shared" si="1"/>
        <v>0</v>
      </c>
    </row>
    <row r="12" spans="1:12" ht="110.25">
      <c r="A12" s="35">
        <v>1.8</v>
      </c>
      <c r="B12" s="43" t="s">
        <v>73</v>
      </c>
      <c r="C12" s="43" t="s">
        <v>74</v>
      </c>
      <c r="D12" s="35">
        <v>14</v>
      </c>
      <c r="E12" s="37"/>
      <c r="F12" s="38"/>
      <c r="G12" s="39"/>
      <c r="H12" s="40">
        <v>0</v>
      </c>
      <c r="I12" s="40">
        <f t="shared" si="1"/>
        <v>0</v>
      </c>
    </row>
    <row r="13" spans="1:12" ht="126">
      <c r="A13" s="44">
        <v>1.9</v>
      </c>
      <c r="B13" s="43" t="s">
        <v>75</v>
      </c>
      <c r="C13" s="43" t="s">
        <v>76</v>
      </c>
      <c r="D13" s="35">
        <v>14</v>
      </c>
      <c r="E13" s="37"/>
      <c r="F13" s="38"/>
      <c r="G13" s="39"/>
      <c r="H13" s="40">
        <v>0</v>
      </c>
      <c r="I13" s="40">
        <f t="shared" ref="I13" si="2">D13*H13</f>
        <v>0</v>
      </c>
    </row>
    <row r="14" spans="1:12" ht="141.75">
      <c r="A14" s="46">
        <v>1.1000000000000001</v>
      </c>
      <c r="B14" s="43" t="s">
        <v>80</v>
      </c>
      <c r="C14" s="45" t="s">
        <v>79</v>
      </c>
      <c r="D14" s="35">
        <v>14</v>
      </c>
      <c r="E14" s="37"/>
      <c r="F14" s="38"/>
      <c r="G14" s="39"/>
      <c r="H14" s="40">
        <v>0</v>
      </c>
      <c r="I14" s="40">
        <f>D14*H14</f>
        <v>0</v>
      </c>
    </row>
    <row r="15" spans="1:12" ht="15.75">
      <c r="A15" s="35">
        <v>1.1100000000000001</v>
      </c>
      <c r="B15" s="43" t="s">
        <v>77</v>
      </c>
      <c r="C15" s="43" t="s">
        <v>77</v>
      </c>
      <c r="D15" s="35">
        <v>14</v>
      </c>
      <c r="E15" s="37"/>
      <c r="F15" s="38"/>
      <c r="G15" s="39"/>
      <c r="H15" s="40">
        <v>0</v>
      </c>
      <c r="I15" s="40">
        <f t="shared" ref="I15" si="3">D15*H15</f>
        <v>0</v>
      </c>
    </row>
    <row r="16" spans="1:12" s="28" customFormat="1" ht="15.6" customHeight="1">
      <c r="A16" s="59" t="s">
        <v>8</v>
      </c>
      <c r="B16" s="59"/>
      <c r="C16" s="59"/>
      <c r="D16" s="59"/>
      <c r="E16" s="59"/>
      <c r="F16" s="59"/>
      <c r="G16" s="59"/>
      <c r="H16" s="59"/>
      <c r="I16" s="41">
        <f>SUM(I15:I15)</f>
        <v>0</v>
      </c>
    </row>
    <row r="17" spans="1:16" ht="15.75">
      <c r="A17" s="52" t="s">
        <v>9</v>
      </c>
      <c r="B17" s="53"/>
      <c r="C17" s="53"/>
      <c r="D17" s="53"/>
      <c r="E17" s="53"/>
      <c r="F17" s="53"/>
      <c r="G17" s="53"/>
      <c r="H17" s="54"/>
      <c r="I17" s="25">
        <f>SUM(I16,)</f>
        <v>0</v>
      </c>
    </row>
    <row r="18" spans="1:16">
      <c r="A18" s="26"/>
      <c r="I18" s="27"/>
    </row>
    <row r="19" spans="1:16" ht="307.14999999999998" customHeight="1">
      <c r="A19" s="62" t="s">
        <v>78</v>
      </c>
      <c r="B19" s="63"/>
      <c r="C19" s="63"/>
      <c r="D19" s="63"/>
      <c r="E19" s="63"/>
      <c r="F19" s="63"/>
      <c r="G19" s="63"/>
      <c r="H19" s="63"/>
      <c r="I19" s="64"/>
      <c r="M19" s="19"/>
      <c r="N19" s="19"/>
      <c r="O19" s="19"/>
      <c r="P19" s="19"/>
    </row>
    <row r="20" spans="1:16" ht="15.75">
      <c r="A20" s="65" t="s">
        <v>10</v>
      </c>
      <c r="B20" s="66"/>
      <c r="C20" s="66"/>
      <c r="D20" s="66"/>
      <c r="E20" s="66"/>
      <c r="F20" s="66"/>
      <c r="G20" s="66"/>
      <c r="H20" s="66"/>
      <c r="I20" s="67"/>
      <c r="M20" s="19"/>
      <c r="N20" s="19"/>
      <c r="O20" s="19"/>
      <c r="P20" s="19"/>
    </row>
    <row r="21" spans="1:16" ht="37.9" customHeight="1">
      <c r="A21" s="75" t="s">
        <v>11</v>
      </c>
      <c r="B21" s="76"/>
      <c r="C21" s="76"/>
      <c r="D21" s="76"/>
      <c r="E21" s="76"/>
      <c r="F21" s="76"/>
      <c r="G21" s="77"/>
      <c r="H21" s="57" t="s">
        <v>58</v>
      </c>
      <c r="I21" s="58"/>
      <c r="M21" s="20"/>
      <c r="N21" s="20"/>
      <c r="O21" s="20"/>
      <c r="P21" s="20"/>
    </row>
    <row r="22" spans="1:16" ht="37.9" customHeight="1">
      <c r="A22" s="75" t="s">
        <v>12</v>
      </c>
      <c r="B22" s="76"/>
      <c r="C22" s="76"/>
      <c r="D22" s="76"/>
      <c r="E22" s="76"/>
      <c r="F22" s="76"/>
      <c r="G22" s="77"/>
      <c r="H22" s="55">
        <v>30</v>
      </c>
      <c r="I22" s="56"/>
      <c r="M22" s="20"/>
      <c r="N22" s="20"/>
      <c r="O22" s="20"/>
      <c r="P22" s="20"/>
    </row>
    <row r="23" spans="1:16" ht="37.9" customHeight="1">
      <c r="A23" s="78" t="s">
        <v>13</v>
      </c>
      <c r="B23" s="79"/>
      <c r="C23" s="79"/>
      <c r="D23" s="79"/>
      <c r="E23" s="79"/>
      <c r="F23" s="79"/>
      <c r="G23" s="80"/>
      <c r="H23" s="68">
        <v>45</v>
      </c>
      <c r="I23" s="69"/>
      <c r="M23" s="20"/>
      <c r="N23" s="20"/>
      <c r="O23" s="20"/>
      <c r="P23" s="20"/>
    </row>
    <row r="24" spans="1:16" ht="37.9" customHeight="1">
      <c r="A24" s="75" t="s">
        <v>14</v>
      </c>
      <c r="B24" s="76"/>
      <c r="C24" s="76"/>
      <c r="D24" s="76"/>
      <c r="E24" s="76"/>
      <c r="F24" s="76"/>
      <c r="G24" s="77"/>
      <c r="H24" s="70" t="s">
        <v>57</v>
      </c>
      <c r="I24" s="71"/>
      <c r="M24" s="20"/>
      <c r="N24" s="20"/>
      <c r="O24" s="20"/>
      <c r="P24" s="20"/>
    </row>
    <row r="25" spans="1:16" ht="37.9" customHeight="1">
      <c r="A25" s="75" t="s">
        <v>15</v>
      </c>
      <c r="B25" s="76"/>
      <c r="C25" s="76"/>
      <c r="D25" s="76"/>
      <c r="E25" s="76"/>
      <c r="F25" s="76"/>
      <c r="G25" s="77"/>
      <c r="H25" s="55"/>
      <c r="I25" s="56"/>
    </row>
    <row r="26" spans="1:16" ht="37.9" customHeight="1">
      <c r="A26" s="75" t="s">
        <v>16</v>
      </c>
      <c r="B26" s="76"/>
      <c r="C26" s="76"/>
      <c r="D26" s="76"/>
      <c r="E26" s="76"/>
      <c r="F26" s="76"/>
      <c r="G26" s="77"/>
      <c r="H26" s="55"/>
      <c r="I26" s="56"/>
    </row>
    <row r="27" spans="1:16" ht="37.9" customHeight="1">
      <c r="A27" s="81" t="s">
        <v>17</v>
      </c>
      <c r="B27" s="82"/>
      <c r="C27" s="82"/>
      <c r="D27" s="82"/>
      <c r="E27" s="82"/>
      <c r="F27" s="82"/>
      <c r="G27" s="83"/>
      <c r="H27" s="57"/>
      <c r="I27" s="58"/>
    </row>
    <row r="28" spans="1:16" ht="108" customHeight="1">
      <c r="A28" s="75" t="s">
        <v>18</v>
      </c>
      <c r="B28" s="76"/>
      <c r="C28" s="76"/>
      <c r="D28" s="76"/>
      <c r="E28" s="76"/>
      <c r="F28" s="76"/>
      <c r="G28" s="77"/>
      <c r="H28" s="55"/>
      <c r="I28" s="56"/>
    </row>
    <row r="29" spans="1:16" ht="37.9" customHeight="1">
      <c r="A29" s="81" t="s">
        <v>19</v>
      </c>
      <c r="B29" s="82"/>
      <c r="C29" s="82"/>
      <c r="D29" s="82"/>
      <c r="E29" s="82"/>
      <c r="F29" s="82"/>
      <c r="G29" s="83"/>
      <c r="H29" s="57"/>
      <c r="I29" s="58"/>
    </row>
    <row r="30" spans="1:16" ht="37.9" customHeight="1">
      <c r="A30" s="75" t="s">
        <v>20</v>
      </c>
      <c r="B30" s="76"/>
      <c r="C30" s="76"/>
      <c r="D30" s="76"/>
      <c r="E30" s="76"/>
      <c r="F30" s="76"/>
      <c r="G30" s="77"/>
      <c r="H30" s="55"/>
      <c r="I30" s="56"/>
    </row>
    <row r="31" spans="1:16" ht="37.9" customHeight="1">
      <c r="A31" s="81" t="s">
        <v>21</v>
      </c>
      <c r="B31" s="82"/>
      <c r="C31" s="82"/>
      <c r="D31" s="82"/>
      <c r="E31" s="82"/>
      <c r="F31" s="82"/>
      <c r="G31" s="83"/>
      <c r="H31" s="57"/>
      <c r="I31" s="58"/>
    </row>
    <row r="32" spans="1:16" ht="37.9" customHeight="1">
      <c r="A32" s="84" t="s">
        <v>22</v>
      </c>
      <c r="B32" s="85"/>
      <c r="C32" s="85"/>
      <c r="D32" s="85"/>
      <c r="E32" s="85"/>
      <c r="F32" s="85"/>
      <c r="G32" s="86"/>
      <c r="H32" s="47"/>
      <c r="I32" s="48"/>
    </row>
    <row r="33" spans="1:9" ht="39" customHeight="1" thickBot="1">
      <c r="A33" s="72" t="s">
        <v>23</v>
      </c>
      <c r="B33" s="73"/>
      <c r="C33" s="73"/>
      <c r="D33" s="73"/>
      <c r="E33" s="73"/>
      <c r="F33" s="73"/>
      <c r="G33" s="73"/>
      <c r="H33" s="73"/>
      <c r="I33" s="74"/>
    </row>
  </sheetData>
  <protectedRanges>
    <protectedRange sqref="G15:G16 G5:G14" name="data_1"/>
  </protectedRanges>
  <mergeCells count="31">
    <mergeCell ref="A33:I33"/>
    <mergeCell ref="A21:G21"/>
    <mergeCell ref="A22:G22"/>
    <mergeCell ref="A23:G23"/>
    <mergeCell ref="A24:G24"/>
    <mergeCell ref="A25:G25"/>
    <mergeCell ref="A26:G26"/>
    <mergeCell ref="A27:G27"/>
    <mergeCell ref="A28:G28"/>
    <mergeCell ref="A29:G29"/>
    <mergeCell ref="A30:G30"/>
    <mergeCell ref="A31:G31"/>
    <mergeCell ref="H29:I29"/>
    <mergeCell ref="H26:I26"/>
    <mergeCell ref="A32:G32"/>
    <mergeCell ref="H21:I21"/>
    <mergeCell ref="A1:H1"/>
    <mergeCell ref="H25:I25"/>
    <mergeCell ref="A19:I19"/>
    <mergeCell ref="A20:I20"/>
    <mergeCell ref="H22:I22"/>
    <mergeCell ref="H23:I23"/>
    <mergeCell ref="H24:I24"/>
    <mergeCell ref="H32:I32"/>
    <mergeCell ref="A4:I4"/>
    <mergeCell ref="A17:H17"/>
    <mergeCell ref="H30:I30"/>
    <mergeCell ref="H31:I31"/>
    <mergeCell ref="H27:I27"/>
    <mergeCell ref="H28:I28"/>
    <mergeCell ref="A16:H16"/>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1" t="s">
        <v>24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25</v>
      </c>
      <c r="G14" s="10" t="s">
        <v>26</v>
      </c>
      <c r="H14" s="10" t="s">
        <v>27</v>
      </c>
      <c r="I14" s="10" t="s">
        <v>28</v>
      </c>
      <c r="J14" s="10" t="s">
        <v>29</v>
      </c>
    </row>
    <row r="15" spans="4:10" ht="180">
      <c r="F15" s="32" t="s">
        <v>30</v>
      </c>
      <c r="G15" s="32" t="s">
        <v>31</v>
      </c>
      <c r="H15" s="9">
        <v>22.57</v>
      </c>
      <c r="I15" s="9">
        <v>30</v>
      </c>
      <c r="J15" s="9">
        <f>H15*I15</f>
        <v>677.1</v>
      </c>
    </row>
    <row r="16" spans="4:10" ht="180">
      <c r="F16" s="32" t="s">
        <v>32</v>
      </c>
      <c r="G16" s="32" t="s">
        <v>33</v>
      </c>
      <c r="H16" s="9">
        <v>19.420000000000002</v>
      </c>
      <c r="I16" s="9">
        <v>150</v>
      </c>
      <c r="J16" s="9">
        <f>H16*I16</f>
        <v>2913.0000000000005</v>
      </c>
    </row>
    <row r="17" spans="10:10" ht="15.75">
      <c r="J17" s="11">
        <f>SUM(J15:J16)</f>
        <v>3590.1000000000004</v>
      </c>
    </row>
    <row r="47" spans="5:10">
      <c r="E47" s="87" t="s">
        <v>34</v>
      </c>
      <c r="F47" s="88"/>
      <c r="G47" s="88"/>
      <c r="H47" s="88"/>
      <c r="I47" s="88"/>
      <c r="J47" s="89"/>
    </row>
    <row r="48" spans="5:10">
      <c r="E48" s="5"/>
      <c r="F48" s="33" t="s">
        <v>35</v>
      </c>
      <c r="G48" s="33" t="s">
        <v>36</v>
      </c>
      <c r="H48" s="33" t="s">
        <v>37</v>
      </c>
      <c r="I48" s="33" t="s">
        <v>38</v>
      </c>
      <c r="J48" s="33" t="s">
        <v>39</v>
      </c>
    </row>
    <row r="49" spans="5:10" ht="120">
      <c r="E49" s="5">
        <v>227</v>
      </c>
      <c r="F49" s="34" t="s">
        <v>40</v>
      </c>
      <c r="G49" s="33" t="s">
        <v>41</v>
      </c>
      <c r="H49" s="5">
        <v>14</v>
      </c>
      <c r="I49" s="5">
        <v>188.3</v>
      </c>
      <c r="J49" s="9">
        <f>H49*I49</f>
        <v>2636.2000000000003</v>
      </c>
    </row>
    <row r="50" spans="5:10" ht="45">
      <c r="E50" s="5">
        <v>228</v>
      </c>
      <c r="F50" s="34" t="s">
        <v>42</v>
      </c>
      <c r="G50" s="33" t="s">
        <v>43</v>
      </c>
      <c r="H50" s="5">
        <v>510</v>
      </c>
      <c r="I50" s="5">
        <v>1.87</v>
      </c>
      <c r="J50" s="9">
        <f>H50*I50</f>
        <v>953.7</v>
      </c>
    </row>
    <row r="51" spans="5:10">
      <c r="E51" s="5"/>
      <c r="F51" s="5"/>
      <c r="G51" s="5"/>
      <c r="H51" s="5"/>
      <c r="I51" s="5"/>
      <c r="J51" s="12">
        <f>SUM(J49:J50)</f>
        <v>3589.9000000000005</v>
      </c>
    </row>
    <row r="52" spans="5:10">
      <c r="E52" s="87" t="s">
        <v>44</v>
      </c>
      <c r="F52" s="88"/>
      <c r="G52" s="88"/>
      <c r="H52" s="88"/>
      <c r="I52" s="88"/>
      <c r="J52" s="89"/>
    </row>
    <row r="53" spans="5:10" ht="60">
      <c r="E53" s="5">
        <v>227</v>
      </c>
      <c r="F53" s="34" t="s">
        <v>45</v>
      </c>
      <c r="G53" s="33" t="s">
        <v>46</v>
      </c>
      <c r="H53" s="5">
        <v>30</v>
      </c>
      <c r="I53" s="5">
        <v>22.57</v>
      </c>
      <c r="J53" s="9">
        <f>H53*I53</f>
        <v>677.1</v>
      </c>
    </row>
    <row r="54" spans="5:10" ht="75">
      <c r="E54" s="5">
        <v>228</v>
      </c>
      <c r="F54" s="34" t="s">
        <v>47</v>
      </c>
      <c r="G54" s="33" t="s">
        <v>46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48</v>
      </c>
      <c r="F2">
        <v>411</v>
      </c>
      <c r="G2" t="s">
        <v>49</v>
      </c>
      <c r="H2" t="s">
        <v>50</v>
      </c>
    </row>
    <row r="3" spans="5:8" ht="45">
      <c r="E3" s="7" t="s">
        <v>51</v>
      </c>
      <c r="F3">
        <v>186</v>
      </c>
      <c r="G3" t="s">
        <v>49</v>
      </c>
      <c r="H3" t="s">
        <v>50</v>
      </c>
    </row>
    <row r="4" spans="5:8" ht="60">
      <c r="E4" s="7" t="s">
        <v>52</v>
      </c>
      <c r="F4">
        <v>33</v>
      </c>
      <c r="G4" t="s">
        <v>49</v>
      </c>
      <c r="H4" t="s">
        <v>50</v>
      </c>
    </row>
    <row r="5" spans="5:8" ht="45">
      <c r="E5" s="7" t="s">
        <v>48</v>
      </c>
      <c r="F5">
        <v>250</v>
      </c>
      <c r="G5" t="s">
        <v>49</v>
      </c>
      <c r="H5" s="7" t="s">
        <v>53</v>
      </c>
    </row>
    <row r="6" spans="5:8" ht="45">
      <c r="E6" s="7" t="s">
        <v>48</v>
      </c>
      <c r="F6">
        <v>300</v>
      </c>
      <c r="G6" t="s">
        <v>49</v>
      </c>
      <c r="H6" s="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2026-05-07T07:56:01Z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