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24226"/>
  <mc:AlternateContent xmlns:mc="http://schemas.openxmlformats.org/markup-compatibility/2006">
    <mc:Choice Requires="x15">
      <x15ac:absPath xmlns:x15ac="http://schemas.microsoft.com/office/spreadsheetml/2010/11/ac" url="C:\Users\Пользователь\Desktop\AC-Wash\погоджено для Оголошення\"/>
    </mc:Choice>
  </mc:AlternateContent>
  <xr:revisionPtr revIDLastSave="0" documentId="13_ncr:1_{1A0DD91E-9A2D-47D5-AE47-97A10EF553FA}" xr6:coauthVersionLast="47" xr6:coauthVersionMax="47" xr10:uidLastSave="{00000000-0000-0000-0000-000000000000}"/>
  <bookViews>
    <workbookView xWindow="-120" yWindow="-120" windowWidth="20730" windowHeight="11160" xr2:uid="{1C6230EB-5DCC-4AED-8895-C1F1B9FF7BD1}"/>
  </bookViews>
  <sheets>
    <sheet name="w06" sheetId="1" r:id="rId1"/>
  </sheets>
  <definedNames>
    <definedName name="_xlnm._FilterDatabase" localSheetId="0" hidden="1">'w06'!$A$147:$HV$222</definedName>
    <definedName name="_xlnm.Print_Area" localSheetId="0">'w06'!$A$1:$J$222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Y213" i="1" l="1"/>
  <c r="HY212" i="1"/>
  <c r="HY211" i="1"/>
  <c r="HY210" i="1"/>
  <c r="HY209" i="1"/>
  <c r="HY208" i="1"/>
  <c r="HY207" i="1"/>
  <c r="HY206" i="1"/>
  <c r="HY205" i="1"/>
  <c r="HY204" i="1"/>
  <c r="HY203" i="1"/>
  <c r="HY202" i="1"/>
  <c r="HY201" i="1"/>
  <c r="HY200" i="1"/>
  <c r="HY199" i="1"/>
  <c r="HY198" i="1"/>
  <c r="HY197" i="1"/>
  <c r="HY196" i="1"/>
  <c r="HY195" i="1"/>
  <c r="HY194" i="1"/>
  <c r="HY193" i="1"/>
  <c r="HY192" i="1"/>
  <c r="HY191" i="1"/>
  <c r="HY190" i="1"/>
  <c r="HY189" i="1"/>
  <c r="HY188" i="1"/>
  <c r="HY187" i="1"/>
  <c r="HY186" i="1"/>
  <c r="HY185" i="1"/>
  <c r="HY184" i="1"/>
  <c r="HY183" i="1"/>
  <c r="HY182" i="1"/>
  <c r="HY181" i="1"/>
  <c r="HY180" i="1"/>
  <c r="HY179" i="1"/>
  <c r="HY178" i="1"/>
  <c r="HY177" i="1"/>
  <c r="HY176" i="1"/>
  <c r="HY175" i="1"/>
  <c r="HY174" i="1"/>
  <c r="HY173" i="1"/>
  <c r="HY172" i="1"/>
  <c r="HY171" i="1"/>
  <c r="HY170" i="1"/>
  <c r="HY169" i="1"/>
  <c r="HY168" i="1"/>
  <c r="HY167" i="1"/>
  <c r="HY166" i="1"/>
  <c r="HY165" i="1"/>
  <c r="HY164" i="1"/>
  <c r="HY163" i="1"/>
  <c r="HY162" i="1"/>
  <c r="HY161" i="1"/>
  <c r="HY160" i="1"/>
  <c r="HY159" i="1"/>
  <c r="HY158" i="1"/>
  <c r="HY157" i="1"/>
  <c r="HY156" i="1"/>
  <c r="HY155" i="1"/>
  <c r="HY154" i="1"/>
  <c r="HY153" i="1"/>
  <c r="HY152" i="1"/>
  <c r="HY151" i="1"/>
  <c r="HY150" i="1"/>
  <c r="HY149" i="1"/>
  <c r="HY148" i="1"/>
  <c r="HY147" i="1"/>
  <c r="HZ147" i="1" s="1"/>
  <c r="I145" i="1"/>
  <c r="G145" i="1"/>
  <c r="F145" i="1" s="1"/>
  <c r="I144" i="1"/>
  <c r="G144" i="1"/>
  <c r="I143" i="1"/>
  <c r="G143" i="1"/>
  <c r="F143" i="1" s="1"/>
  <c r="I142" i="1"/>
  <c r="F142" i="1" s="1"/>
  <c r="G142" i="1"/>
  <c r="I141" i="1"/>
  <c r="F141" i="1" s="1"/>
  <c r="G141" i="1"/>
  <c r="I140" i="1"/>
  <c r="G140" i="1"/>
  <c r="F140" i="1" s="1"/>
  <c r="I139" i="1"/>
  <c r="F139" i="1" s="1"/>
  <c r="G139" i="1"/>
  <c r="I138" i="1"/>
  <c r="G138" i="1"/>
  <c r="F138" i="1" s="1"/>
  <c r="I137" i="1"/>
  <c r="G137" i="1"/>
  <c r="F137" i="1"/>
  <c r="I136" i="1"/>
  <c r="G136" i="1"/>
  <c r="F136" i="1" s="1"/>
  <c r="I135" i="1"/>
  <c r="G135" i="1"/>
  <c r="F135" i="1"/>
  <c r="I134" i="1"/>
  <c r="F134" i="1" s="1"/>
  <c r="G134" i="1"/>
  <c r="I133" i="1"/>
  <c r="G133" i="1"/>
  <c r="F133" i="1" s="1"/>
  <c r="I132" i="1"/>
  <c r="G132" i="1"/>
  <c r="F132" i="1"/>
  <c r="I131" i="1"/>
  <c r="G131" i="1"/>
  <c r="I130" i="1"/>
  <c r="F130" i="1" s="1"/>
  <c r="G130" i="1"/>
  <c r="I129" i="1"/>
  <c r="G129" i="1"/>
  <c r="I128" i="1"/>
  <c r="I127" i="1"/>
  <c r="G127" i="1"/>
  <c r="I126" i="1"/>
  <c r="G126" i="1"/>
  <c r="I125" i="1"/>
  <c r="G125" i="1"/>
  <c r="I124" i="1"/>
  <c r="F124" i="1" s="1"/>
  <c r="G124" i="1"/>
  <c r="I123" i="1"/>
  <c r="G123" i="1"/>
  <c r="F123" i="1" s="1"/>
  <c r="I122" i="1"/>
  <c r="G122" i="1"/>
  <c r="F122" i="1" s="1"/>
  <c r="I121" i="1"/>
  <c r="G121" i="1"/>
  <c r="F121" i="1"/>
  <c r="I120" i="1"/>
  <c r="G120" i="1"/>
  <c r="I119" i="1"/>
  <c r="G119" i="1"/>
  <c r="G118" i="1" s="1"/>
  <c r="I117" i="1"/>
  <c r="F117" i="1" s="1"/>
  <c r="G117" i="1"/>
  <c r="I116" i="1"/>
  <c r="G116" i="1"/>
  <c r="F116" i="1" s="1"/>
  <c r="I115" i="1"/>
  <c r="G115" i="1"/>
  <c r="I114" i="1"/>
  <c r="G114" i="1"/>
  <c r="I113" i="1"/>
  <c r="G113" i="1"/>
  <c r="F113" i="1" s="1"/>
  <c r="I112" i="1"/>
  <c r="G112" i="1"/>
  <c r="F112" i="1" s="1"/>
  <c r="I111" i="1"/>
  <c r="G111" i="1"/>
  <c r="I110" i="1"/>
  <c r="G110" i="1"/>
  <c r="F110" i="1" s="1"/>
  <c r="I109" i="1"/>
  <c r="G109" i="1"/>
  <c r="F109" i="1"/>
  <c r="I108" i="1"/>
  <c r="E108" i="1" s="1"/>
  <c r="G108" i="1"/>
  <c r="E105" i="1"/>
  <c r="J102" i="1"/>
  <c r="J101" i="1"/>
  <c r="E101" i="1"/>
  <c r="J100" i="1"/>
  <c r="J99" i="1"/>
  <c r="J98" i="1"/>
  <c r="E98" i="1"/>
  <c r="J97" i="1"/>
  <c r="J96" i="1"/>
  <c r="J95" i="1"/>
  <c r="J94" i="1"/>
  <c r="J93" i="1"/>
  <c r="J92" i="1"/>
  <c r="J91" i="1"/>
  <c r="J90" i="1"/>
  <c r="J89" i="1"/>
  <c r="E89" i="1"/>
  <c r="J88" i="1"/>
  <c r="E88" i="1"/>
  <c r="J87" i="1"/>
  <c r="J86" i="1"/>
  <c r="E86" i="1"/>
  <c r="J85" i="1"/>
  <c r="J84" i="1"/>
  <c r="J83" i="1"/>
  <c r="E83" i="1"/>
  <c r="J82" i="1"/>
  <c r="J81" i="1"/>
  <c r="J80" i="1"/>
  <c r="J79" i="1"/>
  <c r="J78" i="1"/>
  <c r="J77" i="1"/>
  <c r="J76" i="1"/>
  <c r="J75" i="1"/>
  <c r="J74" i="1"/>
  <c r="J73" i="1"/>
  <c r="J72" i="1"/>
  <c r="J71" i="1"/>
  <c r="E71" i="1"/>
  <c r="J70" i="1"/>
  <c r="J69" i="1"/>
  <c r="E69" i="1"/>
  <c r="J68" i="1"/>
  <c r="J67" i="1"/>
  <c r="J66" i="1"/>
  <c r="J65" i="1"/>
  <c r="J64" i="1"/>
  <c r="J63" i="1"/>
  <c r="J62" i="1"/>
  <c r="J61" i="1"/>
  <c r="J60" i="1"/>
  <c r="E60" i="1"/>
  <c r="J59" i="1"/>
  <c r="E59" i="1"/>
  <c r="J58" i="1"/>
  <c r="J57" i="1"/>
  <c r="E57" i="1"/>
  <c r="J56" i="1"/>
  <c r="J55" i="1"/>
  <c r="J54" i="1"/>
  <c r="E54" i="1"/>
  <c r="J53" i="1"/>
  <c r="J52" i="1"/>
  <c r="J51" i="1"/>
  <c r="J50" i="1"/>
  <c r="J49" i="1"/>
  <c r="J48" i="1"/>
  <c r="J47" i="1"/>
  <c r="J46" i="1"/>
  <c r="J45" i="1"/>
  <c r="E45" i="1"/>
  <c r="J44" i="1"/>
  <c r="E44" i="1"/>
  <c r="J43" i="1"/>
  <c r="J42" i="1"/>
  <c r="E42" i="1"/>
  <c r="J41" i="1"/>
  <c r="J40" i="1"/>
  <c r="J39" i="1"/>
  <c r="E39" i="1"/>
  <c r="J38" i="1"/>
  <c r="J37" i="1"/>
  <c r="J36" i="1"/>
  <c r="J35" i="1"/>
  <c r="J34" i="1"/>
  <c r="J33" i="1"/>
  <c r="J32" i="1"/>
  <c r="J31" i="1"/>
  <c r="J30" i="1"/>
  <c r="E30" i="1"/>
  <c r="J29" i="1"/>
  <c r="E29" i="1"/>
  <c r="J28" i="1"/>
  <c r="E28" i="1" a="1"/>
  <c r="E28" i="1" s="1"/>
  <c r="F28" i="1" s="1"/>
  <c r="F111" i="1" l="1"/>
  <c r="F125" i="1"/>
  <c r="F120" i="1"/>
  <c r="F114" i="1"/>
  <c r="F126" i="1"/>
  <c r="F144" i="1"/>
  <c r="E138" i="1"/>
  <c r="F129" i="1"/>
  <c r="F127" i="1"/>
  <c r="F115" i="1"/>
  <c r="F108" i="1"/>
  <c r="F131" i="1"/>
  <c r="G128" i="1"/>
  <c r="I118" i="1"/>
  <c r="F118" i="1" s="1"/>
  <c r="F119" i="1"/>
  <c r="G107" i="1"/>
  <c r="K105" i="1"/>
  <c r="I103" i="1"/>
  <c r="HT106" i="1"/>
  <c r="HT107" i="1" s="1"/>
  <c r="HS106" i="1"/>
  <c r="HS107" i="1" s="1"/>
  <c r="HR106" i="1"/>
  <c r="HR107" i="1" s="1"/>
  <c r="HQ106" i="1"/>
  <c r="HQ107" i="1" s="1"/>
  <c r="HP106" i="1"/>
  <c r="HP107" i="1" s="1"/>
  <c r="HO106" i="1"/>
  <c r="HO107" i="1" s="1"/>
  <c r="HN106" i="1"/>
  <c r="HN107" i="1" s="1"/>
  <c r="HM106" i="1"/>
  <c r="HM107" i="1" s="1"/>
  <c r="HL106" i="1"/>
  <c r="HL107" i="1" s="1"/>
  <c r="HK106" i="1"/>
  <c r="HK107" i="1" s="1"/>
  <c r="HJ106" i="1"/>
  <c r="HJ107" i="1" s="1"/>
  <c r="HI106" i="1"/>
  <c r="HI107" i="1" s="1"/>
  <c r="HH106" i="1"/>
  <c r="HH107" i="1" s="1"/>
  <c r="HG106" i="1"/>
  <c r="HG107" i="1" s="1"/>
  <c r="HF106" i="1"/>
  <c r="HF107" i="1" s="1"/>
  <c r="HE106" i="1"/>
  <c r="HE107" i="1" s="1"/>
  <c r="HD106" i="1"/>
  <c r="HD107" i="1" s="1"/>
  <c r="HC106" i="1"/>
  <c r="HC107" i="1" s="1"/>
  <c r="HB106" i="1"/>
  <c r="HB107" i="1" s="1"/>
  <c r="HA106" i="1"/>
  <c r="HA107" i="1" s="1"/>
  <c r="GZ106" i="1"/>
  <c r="GZ107" i="1" s="1"/>
  <c r="GY106" i="1"/>
  <c r="GY107" i="1" s="1"/>
  <c r="GX106" i="1"/>
  <c r="GX107" i="1" s="1"/>
  <c r="GW106" i="1"/>
  <c r="GW107" i="1" s="1"/>
  <c r="GV106" i="1"/>
  <c r="GV107" i="1" s="1"/>
  <c r="GU106" i="1"/>
  <c r="GU107" i="1" s="1"/>
  <c r="GT106" i="1"/>
  <c r="GT107" i="1" s="1"/>
  <c r="GS106" i="1"/>
  <c r="GS107" i="1" s="1"/>
  <c r="GR106" i="1"/>
  <c r="GR107" i="1" s="1"/>
  <c r="GQ106" i="1"/>
  <c r="GQ107" i="1" s="1"/>
  <c r="GP106" i="1"/>
  <c r="GP107" i="1" s="1"/>
  <c r="GO106" i="1"/>
  <c r="GO107" i="1" s="1"/>
  <c r="GN106" i="1"/>
  <c r="GN107" i="1" s="1"/>
  <c r="GM106" i="1"/>
  <c r="GM107" i="1" s="1"/>
  <c r="GL106" i="1"/>
  <c r="GL107" i="1" s="1"/>
  <c r="GK106" i="1"/>
  <c r="GK107" i="1" s="1"/>
  <c r="GJ106" i="1"/>
  <c r="GJ107" i="1" s="1"/>
  <c r="GI106" i="1"/>
  <c r="GI107" i="1" s="1"/>
  <c r="GH106" i="1"/>
  <c r="GH107" i="1" s="1"/>
  <c r="GG106" i="1"/>
  <c r="GG107" i="1" s="1"/>
  <c r="GF106" i="1"/>
  <c r="GF107" i="1" s="1"/>
  <c r="GE106" i="1"/>
  <c r="GE107" i="1" s="1"/>
  <c r="GD106" i="1"/>
  <c r="GD107" i="1" s="1"/>
  <c r="GB106" i="1" l="1"/>
  <c r="GB107" i="1" s="1"/>
  <c r="GA106" i="1"/>
  <c r="GA107" i="1" s="1"/>
  <c r="FZ106" i="1"/>
  <c r="FZ107" i="1" s="1"/>
  <c r="FY106" i="1"/>
  <c r="FY107" i="1" s="1"/>
  <c r="FX106" i="1"/>
  <c r="FX107" i="1" s="1"/>
  <c r="FW106" i="1"/>
  <c r="FW107" i="1" s="1"/>
  <c r="FV106" i="1"/>
  <c r="FV107" i="1" s="1"/>
  <c r="FU106" i="1"/>
  <c r="FU107" i="1" s="1"/>
  <c r="FT106" i="1"/>
  <c r="FT107" i="1" s="1"/>
  <c r="FS106" i="1"/>
  <c r="FS107" i="1" s="1"/>
  <c r="FR106" i="1"/>
  <c r="FR107" i="1" s="1"/>
  <c r="FQ106" i="1"/>
  <c r="FQ107" i="1" s="1"/>
  <c r="FP106" i="1"/>
  <c r="FP107" i="1" s="1"/>
  <c r="FO106" i="1"/>
  <c r="FO107" i="1" s="1"/>
  <c r="FN106" i="1"/>
  <c r="FN107" i="1" s="1"/>
  <c r="FM106" i="1"/>
  <c r="FM107" i="1" s="1"/>
  <c r="FL106" i="1"/>
  <c r="FL107" i="1" s="1"/>
  <c r="FK106" i="1"/>
  <c r="FK107" i="1" s="1"/>
  <c r="FJ106" i="1"/>
  <c r="FJ107" i="1" s="1"/>
  <c r="FI106" i="1"/>
  <c r="FI107" i="1" s="1"/>
  <c r="FH106" i="1"/>
  <c r="FH107" i="1" s="1"/>
  <c r="FG106" i="1"/>
  <c r="FG107" i="1" s="1"/>
  <c r="FF106" i="1"/>
  <c r="FF107" i="1" s="1"/>
  <c r="FE106" i="1"/>
  <c r="FE107" i="1" s="1"/>
  <c r="FD106" i="1"/>
  <c r="FD107" i="1" s="1"/>
  <c r="FC106" i="1"/>
  <c r="FC107" i="1" s="1"/>
  <c r="FB106" i="1"/>
  <c r="FB107" i="1" s="1"/>
  <c r="FA106" i="1"/>
  <c r="FA107" i="1" s="1"/>
  <c r="EZ106" i="1"/>
  <c r="EZ107" i="1" s="1"/>
  <c r="EY106" i="1"/>
  <c r="EY107" i="1" s="1"/>
  <c r="EX106" i="1"/>
  <c r="EX107" i="1" s="1"/>
  <c r="EW106" i="1"/>
  <c r="EW107" i="1" s="1"/>
  <c r="EV106" i="1"/>
  <c r="EV107" i="1" s="1"/>
  <c r="EU106" i="1"/>
  <c r="EU107" i="1" s="1"/>
  <c r="BD106" i="1"/>
  <c r="BD107" i="1" s="1"/>
  <c r="BC106" i="1"/>
  <c r="BC107" i="1" s="1"/>
  <c r="BB106" i="1"/>
  <c r="BB107" i="1" s="1"/>
  <c r="BA106" i="1"/>
  <c r="BA107" i="1" s="1"/>
  <c r="AZ106" i="1"/>
  <c r="AZ107" i="1" s="1"/>
  <c r="AY106" i="1"/>
  <c r="AY107" i="1" s="1"/>
  <c r="AX106" i="1"/>
  <c r="AX107" i="1" s="1"/>
  <c r="AW106" i="1"/>
  <c r="AW107" i="1" s="1"/>
  <c r="AV106" i="1"/>
  <c r="AV107" i="1" s="1"/>
  <c r="AU106" i="1"/>
  <c r="AU107" i="1" s="1"/>
  <c r="AT106" i="1"/>
  <c r="AT107" i="1" s="1"/>
  <c r="AS106" i="1"/>
  <c r="AS107" i="1" s="1"/>
  <c r="AR106" i="1"/>
  <c r="AR107" i="1" s="1"/>
  <c r="AQ106" i="1"/>
  <c r="AQ107" i="1" s="1"/>
  <c r="AP106" i="1"/>
  <c r="AP107" i="1" s="1"/>
  <c r="AO106" i="1"/>
  <c r="AO107" i="1" s="1"/>
  <c r="AN106" i="1"/>
  <c r="AN107" i="1" s="1"/>
  <c r="AM106" i="1"/>
  <c r="AM107" i="1" s="1"/>
  <c r="AL106" i="1"/>
  <c r="AL107" i="1" s="1"/>
  <c r="AK106" i="1"/>
  <c r="AK107" i="1" s="1"/>
  <c r="AJ106" i="1"/>
  <c r="AJ107" i="1" s="1"/>
  <c r="AI106" i="1"/>
  <c r="AI107" i="1" s="1"/>
  <c r="AH106" i="1"/>
  <c r="AH107" i="1" s="1"/>
  <c r="AG106" i="1"/>
  <c r="AG107" i="1" s="1"/>
  <c r="AF106" i="1"/>
  <c r="AF107" i="1" s="1"/>
  <c r="AE106" i="1"/>
  <c r="AE107" i="1" s="1"/>
  <c r="GC106" i="1"/>
  <c r="GC107" i="1" s="1"/>
  <c r="AC106" i="1"/>
  <c r="AC107" i="1" s="1"/>
  <c r="AB106" i="1"/>
  <c r="AB107" i="1" s="1"/>
  <c r="AA106" i="1"/>
  <c r="AA107" i="1" s="1"/>
  <c r="Z106" i="1"/>
  <c r="Z107" i="1" s="1"/>
  <c r="Y106" i="1"/>
  <c r="Y107" i="1" s="1"/>
  <c r="X106" i="1"/>
  <c r="X107" i="1" s="1"/>
  <c r="W106" i="1"/>
  <c r="W107" i="1" s="1"/>
  <c r="V106" i="1"/>
  <c r="V107" i="1" s="1"/>
  <c r="U106" i="1"/>
  <c r="U107" i="1" s="1"/>
  <c r="AD106" i="1"/>
  <c r="AD107" i="1" s="1"/>
  <c r="S106" i="1"/>
  <c r="S107" i="1" s="1"/>
  <c r="R106" i="1"/>
  <c r="R107" i="1" s="1"/>
  <c r="Q106" i="1"/>
  <c r="Q107" i="1" s="1"/>
  <c r="P106" i="1"/>
  <c r="P107" i="1" s="1"/>
  <c r="O106" i="1"/>
  <c r="O107" i="1" s="1"/>
  <c r="N106" i="1"/>
  <c r="N107" i="1" s="1"/>
  <c r="M106" i="1"/>
  <c r="M107" i="1" s="1"/>
  <c r="L106" i="1"/>
  <c r="L107" i="1" s="1"/>
  <c r="K106" i="1"/>
  <c r="K107" i="1" s="1"/>
  <c r="T106" i="1"/>
  <c r="T107" i="1" s="1"/>
  <c r="E128" i="1"/>
  <c r="F128" i="1"/>
  <c r="I107" i="1"/>
  <c r="A107" i="1" s="1"/>
  <c r="E118" i="1"/>
  <c r="ET106" i="1"/>
  <c r="ET107" i="1" s="1"/>
  <c r="ES106" i="1"/>
  <c r="ES107" i="1" s="1"/>
  <c r="ER106" i="1"/>
  <c r="ER107" i="1" s="1"/>
  <c r="EQ106" i="1"/>
  <c r="EQ107" i="1" s="1"/>
  <c r="EP106" i="1"/>
  <c r="EP107" i="1" s="1"/>
  <c r="EO106" i="1"/>
  <c r="EO107" i="1" s="1"/>
  <c r="EN106" i="1"/>
  <c r="EN107" i="1" s="1"/>
  <c r="EM106" i="1"/>
  <c r="EM107" i="1" s="1"/>
  <c r="EL106" i="1"/>
  <c r="EL107" i="1" s="1"/>
  <c r="EK106" i="1"/>
  <c r="EK107" i="1" s="1"/>
  <c r="EJ106" i="1"/>
  <c r="EJ107" i="1" s="1"/>
  <c r="EI106" i="1"/>
  <c r="EI107" i="1" s="1"/>
  <c r="EH106" i="1"/>
  <c r="EH107" i="1" s="1"/>
  <c r="EG106" i="1"/>
  <c r="EG107" i="1" s="1"/>
  <c r="EF106" i="1"/>
  <c r="EF107" i="1" s="1"/>
  <c r="EE106" i="1"/>
  <c r="EE107" i="1" s="1"/>
  <c r="ED106" i="1"/>
  <c r="ED107" i="1" s="1"/>
  <c r="EC106" i="1"/>
  <c r="EC107" i="1" s="1"/>
  <c r="BH106" i="1"/>
  <c r="BH107" i="1" s="1"/>
  <c r="BG106" i="1"/>
  <c r="BG107" i="1" s="1"/>
  <c r="BF106" i="1"/>
  <c r="BF107" i="1" s="1"/>
  <c r="BE106" i="1"/>
  <c r="BE107" i="1" s="1"/>
  <c r="EB106" i="1"/>
  <c r="EB107" i="1" s="1"/>
  <c r="EA106" i="1"/>
  <c r="EA107" i="1" s="1"/>
  <c r="DZ106" i="1"/>
  <c r="DZ107" i="1" s="1"/>
  <c r="DY106" i="1"/>
  <c r="DY107" i="1" s="1"/>
  <c r="DX106" i="1"/>
  <c r="DX107" i="1" s="1"/>
  <c r="DW106" i="1"/>
  <c r="DW107" i="1" s="1"/>
  <c r="DV106" i="1"/>
  <c r="DV107" i="1" s="1"/>
  <c r="DU106" i="1"/>
  <c r="DU107" i="1" s="1"/>
  <c r="DT106" i="1"/>
  <c r="DT107" i="1" s="1"/>
  <c r="DS106" i="1"/>
  <c r="DS107" i="1" s="1"/>
  <c r="DR106" i="1"/>
  <c r="DR107" i="1" s="1"/>
  <c r="DQ106" i="1"/>
  <c r="DQ107" i="1" s="1"/>
  <c r="DP106" i="1"/>
  <c r="DP107" i="1" s="1"/>
  <c r="DO106" i="1"/>
  <c r="DO107" i="1" s="1"/>
  <c r="DN106" i="1"/>
  <c r="DN107" i="1" s="1"/>
  <c r="DM106" i="1"/>
  <c r="DM107" i="1" s="1"/>
  <c r="DL106" i="1"/>
  <c r="DL107" i="1" s="1"/>
  <c r="DK106" i="1"/>
  <c r="DK107" i="1" s="1"/>
  <c r="DJ106" i="1"/>
  <c r="DJ107" i="1" s="1"/>
  <c r="DI106" i="1"/>
  <c r="DI107" i="1" s="1"/>
  <c r="DH106" i="1"/>
  <c r="DH107" i="1" s="1"/>
  <c r="DG106" i="1"/>
  <c r="DG107" i="1" s="1"/>
  <c r="DF106" i="1"/>
  <c r="DF107" i="1" s="1"/>
  <c r="DE106" i="1"/>
  <c r="DE107" i="1" s="1"/>
  <c r="DD106" i="1"/>
  <c r="DD107" i="1" s="1"/>
  <c r="DC106" i="1"/>
  <c r="DC107" i="1" s="1"/>
  <c r="DB106" i="1"/>
  <c r="DB107" i="1" s="1"/>
  <c r="DA106" i="1"/>
  <c r="DA107" i="1" s="1"/>
  <c r="CZ106" i="1"/>
  <c r="CZ107" i="1" s="1"/>
  <c r="CY106" i="1"/>
  <c r="CY107" i="1" s="1"/>
  <c r="CX106" i="1"/>
  <c r="CX107" i="1" s="1"/>
  <c r="CW106" i="1"/>
  <c r="CW107" i="1" s="1"/>
  <c r="CV106" i="1"/>
  <c r="CV107" i="1" s="1"/>
  <c r="CU106" i="1"/>
  <c r="CU107" i="1" s="1"/>
  <c r="CT106" i="1"/>
  <c r="CT107" i="1" s="1"/>
  <c r="CS106" i="1"/>
  <c r="CS107" i="1" s="1"/>
  <c r="CR106" i="1"/>
  <c r="CR107" i="1" s="1"/>
  <c r="CQ106" i="1"/>
  <c r="CQ107" i="1" s="1"/>
  <c r="CP106" i="1"/>
  <c r="CP107" i="1" s="1"/>
  <c r="CO106" i="1"/>
  <c r="CO107" i="1" s="1"/>
  <c r="CN106" i="1"/>
  <c r="CN107" i="1" s="1"/>
  <c r="CM106" i="1"/>
  <c r="CM107" i="1" s="1"/>
  <c r="CL106" i="1"/>
  <c r="CL107" i="1" s="1"/>
  <c r="CK106" i="1"/>
  <c r="CK107" i="1" s="1"/>
  <c r="CJ106" i="1"/>
  <c r="CJ107" i="1" s="1"/>
  <c r="CI106" i="1"/>
  <c r="CI107" i="1" s="1"/>
  <c r="CH106" i="1"/>
  <c r="CH107" i="1" s="1"/>
  <c r="CG106" i="1"/>
  <c r="CG107" i="1" s="1"/>
  <c r="CF106" i="1"/>
  <c r="CF107" i="1" s="1"/>
  <c r="CE106" i="1"/>
  <c r="CE107" i="1" s="1"/>
  <c r="CD106" i="1"/>
  <c r="CD107" i="1" s="1"/>
  <c r="CC106" i="1"/>
  <c r="CC107" i="1" s="1"/>
  <c r="CB106" i="1"/>
  <c r="CB107" i="1" s="1"/>
  <c r="CA106" i="1"/>
  <c r="CA107" i="1" s="1"/>
  <c r="BZ106" i="1"/>
  <c r="BZ107" i="1" s="1"/>
  <c r="BY106" i="1"/>
  <c r="BY107" i="1" s="1"/>
  <c r="BX106" i="1"/>
  <c r="BX107" i="1" s="1"/>
  <c r="BW106" i="1"/>
  <c r="BW107" i="1" s="1"/>
  <c r="BV106" i="1"/>
  <c r="BV107" i="1" s="1"/>
  <c r="BU106" i="1"/>
  <c r="BU107" i="1" s="1"/>
  <c r="BT106" i="1"/>
  <c r="BT107" i="1" s="1"/>
  <c r="BS106" i="1"/>
  <c r="BS107" i="1" s="1"/>
  <c r="BR106" i="1"/>
  <c r="BR107" i="1" s="1"/>
  <c r="BQ106" i="1"/>
  <c r="BQ107" i="1" s="1"/>
  <c r="BP106" i="1"/>
  <c r="BP107" i="1" s="1"/>
  <c r="BO106" i="1"/>
  <c r="BO107" i="1" s="1"/>
  <c r="BN106" i="1"/>
  <c r="BN107" i="1" s="1"/>
  <c r="BM106" i="1"/>
  <c r="BM107" i="1" s="1"/>
  <c r="BL106" i="1"/>
  <c r="BL107" i="1" s="1"/>
  <c r="BK106" i="1"/>
  <c r="BK107" i="1" s="1"/>
  <c r="BJ106" i="1"/>
  <c r="BJ107" i="1" s="1"/>
  <c r="BI106" i="1"/>
  <c r="BI107"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<sst xmlns="http://schemas.openxmlformats.org/spreadsheetml/2006/main" count="879" uniqueCount="407">
  <si>
    <r>
      <rPr>
        <b/>
        <sz val="9"/>
        <color rgb="FF0070C0"/>
        <rFont val="Arial"/>
        <family val="2"/>
      </rPr>
      <t>Постачальнику пропонується заповнити лише поля. які позначені наступним кольором ---&gt;</t>
    </r>
    <r>
      <rPr>
        <sz val="9"/>
        <color rgb="FF0070C0"/>
        <rFont val="Arial"/>
        <family val="2"/>
      </rPr>
      <t xml:space="preserve">
The supplier is asked to fill in only the fields that are marked with the following color ----&gt;</t>
    </r>
  </si>
  <si>
    <t>T  / 64FPU / P5R / SAV / Sumy / PARTNERSHIP / LP032 / 14-04-2026</t>
  </si>
  <si>
    <r>
      <t>Тендер № /</t>
    </r>
    <r>
      <rPr>
        <sz val="10"/>
        <color rgb="FF000000"/>
        <rFont val="Arial"/>
        <family val="2"/>
      </rPr>
      <t xml:space="preserve"> Tender N°:</t>
    </r>
  </si>
  <si>
    <r>
      <t>Номер Внутрішнього Замовлення ACTED /</t>
    </r>
    <r>
      <rPr>
        <sz val="10"/>
        <color theme="1"/>
        <rFont val="Arial"/>
        <family val="2"/>
      </rPr>
      <t xml:space="preserve"> ACTED's internal Order ID:</t>
    </r>
  </si>
  <si>
    <r>
      <t xml:space="preserve">ОПИС ПРЕДМЕТУ ЗАПИТУ ЦІНОВИХ ПРОПОЗИЦІЙ / </t>
    </r>
    <r>
      <rPr>
        <u/>
        <sz val="10"/>
        <color theme="0"/>
        <rFont val="Arial"/>
        <family val="2"/>
      </rPr>
      <t>DESCRIPTION OF THE SUBJECT OF THE REQUEST FOR QUOTATIONS</t>
    </r>
  </si>
  <si>
    <r>
      <t xml:space="preserve">Орієнтовний бюджет / 
</t>
    </r>
    <r>
      <rPr>
        <sz val="10"/>
        <color rgb="FF000000"/>
        <rFont val="Arial"/>
        <family val="2"/>
      </rPr>
      <t>Estimate budget (</t>
    </r>
    <r>
      <rPr>
        <b/>
        <sz val="10"/>
        <color rgb="FF000000"/>
        <rFont val="Arial"/>
        <family val="2"/>
      </rPr>
      <t>ГРН</t>
    </r>
    <r>
      <rPr>
        <sz val="10"/>
        <color rgb="FF000000"/>
        <rFont val="Arial"/>
        <family val="2"/>
      </rPr>
      <t>/UAH):</t>
    </r>
  </si>
  <si>
    <t>N/A</t>
  </si>
  <si>
    <r>
      <t xml:space="preserve">Найменування компанії / </t>
    </r>
    <r>
      <rPr>
        <sz val="9"/>
        <color theme="1"/>
        <rFont val="Arial"/>
        <family val="2"/>
      </rPr>
      <t xml:space="preserve">Company’s Name </t>
    </r>
    <r>
      <rPr>
        <b/>
        <sz val="9"/>
        <color theme="1"/>
        <rFont val="Arial"/>
        <family val="2"/>
      </rPr>
      <t>(відповідно до реєстраційних документів) / (</t>
    </r>
    <r>
      <rPr>
        <sz val="9"/>
        <color theme="1"/>
        <rFont val="Arial"/>
        <family val="2"/>
      </rPr>
      <t>as per registration documents)</t>
    </r>
  </si>
  <si>
    <r>
      <t>Ім'я уповноваженого представника компанії /</t>
    </r>
    <r>
      <rPr>
        <sz val="9"/>
        <color theme="1"/>
        <rFont val="Arial"/>
        <family val="2"/>
      </rPr>
      <t xml:space="preserve"> Company Authorized Representative’s Name</t>
    </r>
    <r>
      <rPr>
        <b/>
        <sz val="9"/>
        <color theme="1"/>
        <rFont val="Arial"/>
        <family val="2"/>
      </rPr>
      <t xml:space="preserve"> (відповідно до реєстраційних документів або довіреності. підписаної належним чином) / (as per registration documents or duly signed Power of Attorney)</t>
    </r>
  </si>
  <si>
    <r>
      <rPr>
        <b/>
        <sz val="9"/>
        <color theme="1"/>
        <rFont val="Arial"/>
        <family val="2"/>
      </rPr>
      <t>Реєстраційний номер компанії</t>
    </r>
    <r>
      <rPr>
        <sz val="9"/>
        <color theme="1"/>
        <rFont val="Arial"/>
        <family val="2"/>
      </rPr>
      <t xml:space="preserve"> / Company Registration Number </t>
    </r>
  </si>
  <si>
    <r>
      <rPr>
        <b/>
        <sz val="9"/>
        <color theme="1"/>
        <rFont val="Arial"/>
        <family val="2"/>
      </rPr>
      <t xml:space="preserve">Поштова адреса компанії </t>
    </r>
    <r>
      <rPr>
        <sz val="9"/>
        <color theme="1"/>
        <rFont val="Arial"/>
        <family val="2"/>
      </rPr>
      <t>/ Company’s mailing address</t>
    </r>
  </si>
  <si>
    <r>
      <rPr>
        <b/>
        <sz val="9"/>
        <color theme="1"/>
        <rFont val="Arial"/>
        <family val="2"/>
      </rPr>
      <t>Поштовий індекс, Область, Назва населеного пункту, Вулиця, №будинку, №офісу</t>
    </r>
    <r>
      <rPr>
        <sz val="9"/>
        <color theme="1"/>
        <rFont val="Arial"/>
        <family val="2"/>
      </rPr>
      <t xml:space="preserve"> / 
Postal code, Region, Name of the settlement, Street, No. of the house, No. of the office</t>
    </r>
  </si>
  <si>
    <r>
      <t xml:space="preserve">Контактний номер телефону / </t>
    </r>
    <r>
      <rPr>
        <sz val="9"/>
        <color theme="1"/>
        <rFont val="Arial"/>
        <family val="2"/>
      </rPr>
      <t>Phone contact number</t>
    </r>
  </si>
  <si>
    <r>
      <t>Адреса електронної пошти /</t>
    </r>
    <r>
      <rPr>
        <sz val="9"/>
        <color theme="1"/>
        <rFont val="Arial"/>
        <family val="2"/>
      </rPr>
      <t xml:space="preserve"> Email address</t>
    </r>
  </si>
  <si>
    <r>
      <rPr>
        <b/>
        <sz val="9"/>
        <color theme="1"/>
        <rFont val="Arial"/>
        <family val="2"/>
      </rPr>
      <t xml:space="preserve">Комерційний представник з тендерних заявок </t>
    </r>
    <r>
      <rPr>
        <sz val="9"/>
        <color theme="1"/>
        <rFont val="Arial"/>
        <family val="2"/>
      </rPr>
      <t xml:space="preserve">/ Commercial representative for the bid </t>
    </r>
  </si>
  <si>
    <r>
      <t xml:space="preserve">Будь ласка, заповніть таблицю нижче </t>
    </r>
    <r>
      <rPr>
        <b/>
        <sz val="9"/>
        <color rgb="FFFF0000"/>
        <rFont val="Arial"/>
        <family val="2"/>
      </rPr>
      <t>НЕ змінюючи кількість, або одиниці виміру</t>
    </r>
    <r>
      <rPr>
        <b/>
        <sz val="9"/>
        <color rgb="FF000000"/>
        <rFont val="Arial"/>
        <family val="2"/>
      </rPr>
      <t xml:space="preserve">.
Для того, щоб пропозиція була прийнятною, усі лоти (якщо поділено на лоти), усі розділи та кожен рядочок (позиція) мають бути заповнені (договір не можна розділити між кількома виконавцями). </t>
    </r>
    <r>
      <rPr>
        <b/>
        <sz val="9"/>
        <color rgb="FFFF0000"/>
        <rFont val="Arial"/>
        <family val="2"/>
      </rPr>
      <t>Пропозиції на окремі позиції, лоти чи розділи прийматись НЕ будуть.</t>
    </r>
  </si>
  <si>
    <r>
      <t xml:space="preserve">Please fill in the table below </t>
    </r>
    <r>
      <rPr>
        <sz val="9"/>
        <color rgb="FFFF0000"/>
        <rFont val="Arial"/>
        <family val="2"/>
      </rPr>
      <t>WITHOUT changing the quantity or units of measurement</t>
    </r>
    <r>
      <rPr>
        <sz val="9"/>
        <color rgb="FF000000"/>
        <rFont val="Arial"/>
        <family val="2"/>
      </rPr>
      <t xml:space="preserve">.
In order for the offer to be acceptable, all lots (if divided into lots), all sections and each line item (position) must be completed (the contract cannot be divided between several contractors). </t>
    </r>
    <r>
      <rPr>
        <sz val="9"/>
        <color rgb="FFFF0000"/>
        <rFont val="Arial"/>
        <family val="2"/>
      </rPr>
      <t>Bids for individual items, lots or sections will NOT be accepted.</t>
    </r>
  </si>
  <si>
    <r>
      <t xml:space="preserve">Всі необхідні для виконання робіт матеріали, обладнання та вироби постачаються Підрядником (єдиним переможцем за результатом відбору цінових пропозицій).
Опис матеріалів та можливі згадки брендів у стовпчику "СПЕЦИФІКАЦІЯ 1" є запитом Замовника, є орієнтовними, і не обов'язково мають співпадати із пропозицією учасника тендеру.  
Учасник тендеру може запропонувати власні матеріали, обладнання та вироби, аналогічні до зазначених у тендерному запиті (при цьому аналогом має бути ідентичний, або кращий за своїми технічними та експлуатаційними характеристиками продукт).
</t>
    </r>
    <r>
      <rPr>
        <b/>
        <sz val="9"/>
        <color rgb="FFFF0000"/>
        <rFont val="Arial"/>
        <family val="2"/>
      </rPr>
      <t>Заповніть стовпчик "СПЕЦИФІКАЦІЯ 2" зазначаючи саме ті матеріали (бренд, модель, технічні характеристики, габаритні розміри (для технічних агрегатів) країну походження, тощо), які пропонуєте до застосування</t>
    </r>
    <r>
      <rPr>
        <b/>
        <sz val="9"/>
        <color rgb="FF000000"/>
        <rFont val="Arial"/>
        <family val="2"/>
      </rPr>
      <t>. Скопіюйте опис матеріалів, якщо ваша пропозиція співпадає із запитом, але переконайтесь, що там немає виразу "або аналог". Немає необхідності описувати роботи, але ви маєте змогу вносити свої коментарі, уточнення щодо спеціальних технологій, технічних рішень.</t>
    </r>
  </si>
  <si>
    <r>
      <t xml:space="preserve">All materials, equipment and products necessary for the performance of the work shall be supplied by the Contractor (the sole winner of the tender).
The description of materials and possible mentions of brands in the column “SPECIFICATION 1” are the Customer's request, are indicative, and do not necessarily coincide with the Tenderer's offer.  
</t>
    </r>
    <r>
      <rPr>
        <sz val="9"/>
        <rFont val="Arial"/>
        <family val="2"/>
      </rPr>
      <t>The tenderer may offer its own materials, equipment and products similar to those specified in the tender request (in this case, the analog must be identical or better in terms of technical and operational characteristics).</t>
    </r>
    <r>
      <rPr>
        <sz val="9"/>
        <color rgb="FF000000"/>
        <rFont val="Arial"/>
        <family val="2"/>
      </rPr>
      <t xml:space="preserve">
</t>
    </r>
    <r>
      <rPr>
        <sz val="9"/>
        <color rgb="FFFF0000"/>
        <rFont val="Arial"/>
        <family val="2"/>
      </rPr>
      <t>Fill in the column “SPECIFICATION 2” indicating exactly the materials (brand, model, technical characteristics, overall dimensions (for technical units), country of origin, etc.</t>
    </r>
    <r>
      <rPr>
        <sz val="9"/>
        <color rgb="FF000000"/>
        <rFont val="Arial"/>
        <family val="2"/>
      </rPr>
      <t xml:space="preserve"> Copy the description of the materials if your offer matches the request, but make sure that the phrase “or analog” is not included. There is no need to describe the work, but you can make your comments, clarifications regarding special technologies, technical solutions.</t>
    </r>
  </si>
  <si>
    <t xml:space="preserve">Якість та безпека використовуваних матеріалів, обладнання та виробів повинна бути підтверджена відповідними сертифікатами якості/відповідності, деклараціями відповідності, висновками Державної санітарно-епідеміологічної експертизи, протоколами випробувань (якщо застосовуються). </t>
  </si>
  <si>
    <t>The quality and safety of the materials, equipment and products used must be confirmed by the relevant quality/conformity certificates, declarations of conformity, conclusions of the State Sanitary and Epidemiological Expertise, and test reports (if applies)</t>
  </si>
  <si>
    <t>Підрядник забезпечує наявність на місці виконання робіт засобів індивідуального захисту для працівників, необхідних попереджувальних знаків, огороджень та інших необхідних засобів безпеки.</t>
  </si>
  <si>
    <t>The contractor ensures the availability of personal protective equipment for workers, necessary warning signs, fences and other necessary safety equipment at the work site.</t>
  </si>
  <si>
    <t>Всі роботи повинні виконуватись згідно вимог Державних будівельних норм, Державних стандартів, іншої державної нормативно-технічної документації, що діє в Україні.</t>
  </si>
  <si>
    <t>All works shall be performed in accordance with the requirements of the State Construction Norms, State Standards, and other state regulatory and technical documentation in force in Ukraine.</t>
  </si>
  <si>
    <t>Підрядник зобов'язаний вивезти всі будівельні відходи, залишки матеріалів та інші відходи, що утворюються при виконанні робіт, до спеціально призначених для цього місць.</t>
  </si>
  <si>
    <t>The contractor is obliged to remove all construction waste, leftover materials and other waste generated during the execution of works to places specially designated for this purpose.</t>
  </si>
  <si>
    <t>Ціни мають включати всі витрати пов'язані з реалізацією цього проекту (транспортування, навантаження, монтаж, пуско-налагоджувальні роботи (якщо передбачається), проживання своїх робітників, оренду інструментів/техніки/обладнання, поводження з будівельними відходами, тощо) разом із податками, митами, витратами на проходження державної експертизи (якщо передбачається), акцизами та іншими витратами й зборами, що передбачені чинним законодавствовм та будівельними нормами.</t>
  </si>
  <si>
    <t>Prices shall include all costs associated with the implementation of this project (transportation, loading, installation, commissioning (if applicable), accommodation of their workers, rental of tools/equipment, construction waste management, etc.) together with taxes, duties, state examination costs (if applicable), excise duties and other costs and fees required by applicable laws and building codes.</t>
  </si>
  <si>
    <t>#</t>
  </si>
  <si>
    <r>
      <rPr>
        <b/>
        <u/>
        <sz val="9"/>
        <color rgb="FF000000"/>
        <rFont val="Arila"/>
      </rPr>
      <t xml:space="preserve">СПЕЦИФІКАЦІЯ 1 / </t>
    </r>
    <r>
      <rPr>
        <u/>
        <sz val="9"/>
        <color rgb="FF000000"/>
        <rFont val="Arila"/>
      </rPr>
      <t>SPECIFICATION 1</t>
    </r>
    <r>
      <rPr>
        <b/>
        <sz val="9"/>
        <color rgb="FF000000"/>
        <rFont val="Arila"/>
      </rPr>
      <t xml:space="preserve">
Опис матеріалі, робіт та обладнання, які запитуються Замовником та їх технічних характеристик (</t>
    </r>
    <r>
      <rPr>
        <b/>
        <i/>
        <sz val="9"/>
        <color rgb="FF000000"/>
        <rFont val="Arila"/>
      </rPr>
      <t>бренди вказані для прикладу і можуть відрізнятись</t>
    </r>
    <r>
      <rPr>
        <b/>
        <sz val="9"/>
        <color rgb="FF000000"/>
        <rFont val="Arila"/>
      </rPr>
      <t xml:space="preserve">) / 
</t>
    </r>
    <r>
      <rPr>
        <sz val="9"/>
        <color rgb="FF000000"/>
        <rFont val="Arila"/>
      </rPr>
      <t>Description of the materials, works and equipment requested by the Customer and their technical characteristics (</t>
    </r>
    <r>
      <rPr>
        <i/>
        <sz val="9"/>
        <color rgb="FF000000"/>
        <rFont val="Arila"/>
      </rPr>
      <t>brands are for example and may differ</t>
    </r>
    <r>
      <rPr>
        <sz val="9"/>
        <color rgb="FF000000"/>
        <rFont val="Arila"/>
      </rPr>
      <t>)</t>
    </r>
  </si>
  <si>
    <r>
      <t xml:space="preserve">Коди Проекту /  Донора / Бюджетної лінії
</t>
    </r>
    <r>
      <rPr>
        <sz val="9"/>
        <color rgb="FF000000"/>
        <rFont val="Arila"/>
      </rPr>
      <t>Project / Donor / Budget codes</t>
    </r>
  </si>
  <si>
    <r>
      <rPr>
        <b/>
        <u/>
        <sz val="9"/>
        <color rgb="FF000000"/>
        <rFont val="Arila"/>
      </rPr>
      <t xml:space="preserve">СПЕЦИФІКАЦІЯ 2 / </t>
    </r>
    <r>
      <rPr>
        <u/>
        <sz val="9"/>
        <color rgb="FF000000"/>
        <rFont val="Arila"/>
      </rPr>
      <t>SPECIFICATION 2</t>
    </r>
    <r>
      <rPr>
        <b/>
        <sz val="9"/>
        <color rgb="FF000000"/>
        <rFont val="Arila"/>
      </rPr>
      <t xml:space="preserve">
Опис матеріалів, робіт та обладнання, які пропонуються Підрядником та їх технічних характеристик (Українською) / </t>
    </r>
    <r>
      <rPr>
        <sz val="9"/>
        <color rgb="FF000000"/>
        <rFont val="Arila"/>
      </rPr>
      <t>Description of the materials, works and equipmentoffered by the Contractor and their technical characteristics (in Ukrainian)</t>
    </r>
  </si>
  <si>
    <r>
      <rPr>
        <b/>
        <u/>
        <sz val="9"/>
        <color rgb="FF000000"/>
        <rFont val="Arila"/>
      </rPr>
      <t xml:space="preserve">СПЕЦИФІКАЦІЯ 2 / </t>
    </r>
    <r>
      <rPr>
        <u/>
        <sz val="9"/>
        <color rgb="FF000000"/>
        <rFont val="Arila"/>
      </rPr>
      <t>SPECIFICATION 2</t>
    </r>
    <r>
      <rPr>
        <b/>
        <sz val="9"/>
        <color rgb="FF000000"/>
        <rFont val="Arila"/>
      </rPr>
      <t xml:space="preserve">
Опис матеріалів, які пропонуються Підрядником та їх технічних характеристик (Англійською) / </t>
    </r>
    <r>
      <rPr>
        <sz val="9"/>
        <color rgb="FF000000"/>
        <rFont val="Arila"/>
      </rPr>
      <t>Description of the materials offered by the Contractor and their technical characteristics (in English)</t>
    </r>
  </si>
  <si>
    <r>
      <t xml:space="preserve">Одиниця виміру
</t>
    </r>
    <r>
      <rPr>
        <sz val="9"/>
        <color rgb="FF000000"/>
        <rFont val="Arila"/>
      </rPr>
      <t>Unit</t>
    </r>
  </si>
  <si>
    <r>
      <t xml:space="preserve">Кількість
</t>
    </r>
    <r>
      <rPr>
        <sz val="9"/>
        <color rgb="FF000000"/>
        <rFont val="Arila"/>
      </rPr>
      <t>Quantity</t>
    </r>
  </si>
  <si>
    <r>
      <t xml:space="preserve">Ціна за одиницю  (грн) 
</t>
    </r>
    <r>
      <rPr>
        <sz val="9"/>
        <color rgb="FF000000"/>
        <rFont val="Arila"/>
      </rPr>
      <t>Unit Price (UAH)</t>
    </r>
  </si>
  <si>
    <r>
      <t xml:space="preserve">Загальна сума (грн) 
</t>
    </r>
    <r>
      <rPr>
        <sz val="9"/>
        <color rgb="FF000000"/>
        <rFont val="Arila"/>
      </rPr>
      <t>Total amount  (UAH)</t>
    </r>
  </si>
  <si>
    <r>
      <t xml:space="preserve">ЗАГАЛЬНА СУМА З УСІМА ВИТРАТАМИ ТА ПОДАТКАМИ ВКЛЮЧНО (ГРН): / </t>
    </r>
    <r>
      <rPr>
        <sz val="11"/>
        <rFont val="Arial"/>
        <family val="2"/>
      </rPr>
      <t>GRAND TOTAL AMOUNT WITH ALL EXPENSES AND TAXES INCLUDED (UAH):</t>
    </r>
  </si>
  <si>
    <t>Підрядник повинен виконанти Роботи в повному обсязі за наведеним нижче графіком.</t>
  </si>
  <si>
    <t>The Supplier must provide the Services in full according to the following schedule.</t>
  </si>
  <si>
    <t>Загальний термін виконання робіт передбачається - протягом 60 календарних днів з моменту укладання договору. Орієнтовно договір має бути підписано до 06.05.2025. Але просимо зазначити реалістичні терміни виконання робіт.</t>
  </si>
  <si>
    <r>
      <t xml:space="preserve">Календарний графік виконання робіт / 
</t>
    </r>
    <r>
      <rPr>
        <sz val="11"/>
        <color theme="0"/>
        <rFont val="Arial"/>
        <family val="2"/>
      </rPr>
      <t>Calendar schedule of works</t>
    </r>
  </si>
  <si>
    <t>Кіл.Днів</t>
  </si>
  <si>
    <r>
      <t xml:space="preserve">Очікуваний початок робіт / </t>
    </r>
    <r>
      <rPr>
        <sz val="9"/>
        <color theme="0"/>
        <rFont val="Arial"/>
        <family val="2"/>
      </rPr>
      <t>Expected beginning of the Works</t>
    </r>
  </si>
  <si>
    <r>
      <t xml:space="preserve">Очікуваний кінець робіт /
</t>
    </r>
    <r>
      <rPr>
        <sz val="9"/>
        <color theme="0"/>
        <rFont val="Arial"/>
        <family val="2"/>
      </rPr>
      <t>Expected deadline for Works</t>
    </r>
  </si>
  <si>
    <t># of Days</t>
  </si>
  <si>
    <t>Лот / Lot 1</t>
  </si>
  <si>
    <t>Встановлення водонапірної вежі в с. Велика Олександрівка (Херсонська область) / Installation of a water tower in the village of Velyka Oleksandrivka (Kherson region)</t>
  </si>
  <si>
    <t>L1.1.1</t>
  </si>
  <si>
    <t>Демонтаж існуючої водонапірної вежі / Dismantling an existing water tower</t>
  </si>
  <si>
    <t>L1.1.2</t>
  </si>
  <si>
    <t>Розробка ґрунту в траншеях та котлованах екскаваторами у відвал, група ґрунту 2 (під фундамент башти) / Excavation of soil in trenches and pits by excavators in the dump, soil group 2 (under the foundation of the tower)</t>
  </si>
  <si>
    <t>L1.1.3</t>
  </si>
  <si>
    <t>Розробка ґрунту в траншеях та котлованах екскаваторами у відвал, група ґрунту 2 (під розтяжки) / Excavation of soil in trenches and pits by excavators in a dump, soil group 2 (for stretch marks)</t>
  </si>
  <si>
    <t>L1.1.4</t>
  </si>
  <si>
    <t>Обвалування опори башти грунтом на висоту 2,45 м, з урахуванням коефіцієнту ущільнення k=1,25 / Deboning the tower support with soil to a height of 2.45 m, taking into account the compaction coefficient k=1.25</t>
  </si>
  <si>
    <t>L1.1.5</t>
  </si>
  <si>
    <t>Улаштування основи під фундаменти щебеневої  / Arrangement of the base for the foundations of crushed stone</t>
  </si>
  <si>
    <t>L1.1.6</t>
  </si>
  <si>
    <t>Улаштування залізобетонних фундаментів загального призначення (під фундамент башти), з урахуванням облаштування опалубки, армування, гідроізоляції та всіх необхідних матеріалів.
Детальна інформація по виконанню робіт та матеріалів(арматура, бетонна суміш, гідроізоляція) описана в Додатку "С"". / Arrangement of reinforced concrete foundations for general purpose (under the foundation of the tower), taking into account the arrangement of formwork, reinforcement, waterproofing and all necessary materials.
Detailed information on the performance of work and materials (reinforcement, concrete mixture, waterproofing) is described in Appendix "C".</t>
  </si>
  <si>
    <t>L1.1.7</t>
  </si>
  <si>
    <t>Улаштування залізобетонних фундаментів анкерних блоків (під розтяжки). Детальна інформація по виконанню робіт та матеріалів(арматура, бетонна суміш, гідроізоляція) описана в Додатку "С"". / Arrangement of reinforced concrete foundations of anchor blocks (for stretch marks). Detailed information on the performance of work and materials (reinforcement, concrete mixture, waterproofing) is described in Appendix "C".</t>
  </si>
  <si>
    <t>L1.1.8</t>
  </si>
  <si>
    <t>Встановлення та підключення водонапірної вежі Рожновського БР-25У-15, 25 м3 / Installation and connection of the Rozhnovsky water tower BR-25U-15, 25 m3</t>
  </si>
  <si>
    <t>L1.3.1</t>
  </si>
  <si>
    <t>Доставка башти / Delivery of the tower</t>
  </si>
  <si>
    <t>Лот / Lot 2</t>
  </si>
  <si>
    <t>Встановлення водонапірної вежі в с. Червона Людмилівка (Херсонська область) / Installation of a water tower in the village of Chervona Lyudmilivka (Kherson region)</t>
  </si>
  <si>
    <t>L2.1.1</t>
  </si>
  <si>
    <t>L2.1.2</t>
  </si>
  <si>
    <t>L2.1.3</t>
  </si>
  <si>
    <t>L2.1.4</t>
  </si>
  <si>
    <t>L2.1.5</t>
  </si>
  <si>
    <t>L2.1.6</t>
  </si>
  <si>
    <t>Улаштування залізобетонних фундаментів загального призначення (під фундамент башти), з урахуванням облаштування опалубки, армування, гідроізоляції та всіх необхідних матеріалів.
Детальна інформація по виконанню робіт та матеріалів(арматура, бетонна суміш, гідроізоляція) описана в Додатку "С"". / Arrangement of reinforced concrete foundations for general purpose (under the foundation of the tower), taking into account the arrangement of formwork, reinforcement, waterproofing and all necessary materials.
Detailed information on the performance of work and materials (reinforcement, concrete mix, waterproofing) is described in Appendix 1.1.</t>
  </si>
  <si>
    <t>L2.1.7</t>
  </si>
  <si>
    <t>Улаштування залізобетонних фундаментів анкерних блоків (під розтяжки). Детальна інформація по виконанню робіт та матеріалів(арматура, бетонна суміш, гідроізоляція) описана в Додатку "С"". / Arrangement of reinforced concrete foundations of anchor blocks (for stretch marks). Detailed information on the performance of work and materials (reinforcement, concrete mix, waterproofing) is described in Appendix 1.1.</t>
  </si>
  <si>
    <t>L2.1.8</t>
  </si>
  <si>
    <t>L2.3.1</t>
  </si>
  <si>
    <t>Лот / Lot 3</t>
  </si>
  <si>
    <t>L3.1.1</t>
  </si>
  <si>
    <t>Демонтаж існуючої водонапірної вежі  / Dismantling an existing water tower</t>
  </si>
  <si>
    <t>L3.1.2</t>
  </si>
  <si>
    <t>Розробка ґрунту в траншеях та котлованах екскаваторами у відвал, група ґрунту 2 (під фундамент башти)  / Excavation of soil in trenches and pits by excavators in the dump, soil group 2 (under the foundation of the tower)</t>
  </si>
  <si>
    <t>L3.1.3</t>
  </si>
  <si>
    <t>Розробка ґрунту в траншеях та котлованах екскаваторами у відвал, група ґрунту 2 (під розтяжки)  / Excavation of soil in trenches and pits by excavators in a dump, soil group 2 (for stretch marks)</t>
  </si>
  <si>
    <t>L3.1.4</t>
  </si>
  <si>
    <t>Обвалування опори башти грунтом на висоту 2,45 м, з урахуванням коефіцієнту ущільнення k=1,25  / Deboning the tower support with soil to a height of 2.45 m, taking into account the compaction coefficient k=1.25</t>
  </si>
  <si>
    <t>L3.1.5</t>
  </si>
  <si>
    <t>Улаштування основи під фундаменти щебеневої   / Arrangement of the base for the foundations of crushed stone</t>
  </si>
  <si>
    <t>L3.1.6</t>
  </si>
  <si>
    <t>Улаштування залізобетонних фундаментів загального призначення (під фундамент башти), з урахуванням облаштування опалубки, армування, гідроізоляції та всіх необхідних матеріалів.
Детальна інформація по виконанню робіт та матеріалів(арматура, бетонна суміш, гідроізоляція) описана в Додатку "С"".  / Arrangement of reinforced concrete foundations for general purpose (under the foundation of the tower), taking into account the arrangement of formwork, reinforcement, waterproofing and all necessary materials.
Detailed information on the performance of work and materials (reinforcement, concrete mixture, waterproofing) is described in Appendix "C".</t>
  </si>
  <si>
    <t>L3.1.7</t>
  </si>
  <si>
    <t>Улаштування залізобетонних фундаментів анкерних блоків (під розтяжки). Детальна інформація по виконанню робіт та матеріалів(арматура, бетонна суміш, гідроізоляція) описана в Додатку "С"".  / Arrangement of reinforced concrete foundations of anchor blocks (for stretch marks). Detailed information on the performance of work and materials (reinforcement, concrete mixture, waterproofing) is described in Appendix "C".</t>
  </si>
  <si>
    <t>L3.1.8</t>
  </si>
  <si>
    <t>Встановлення та підключення водонапірної вежі Рожновського БР-25У-15, 25 м3  / Installation and connection of the Rozhnovsky water tower BR-25U-15, 25 m3</t>
  </si>
  <si>
    <t>L3.5.1</t>
  </si>
  <si>
    <t>Доставка башти  / Delivery of the tower</t>
  </si>
  <si>
    <t>Лот / Lot 4</t>
  </si>
  <si>
    <t>Встановлення водонапірної вежі в с. Нововасилівка (Херсонська область) / Installation of a water tower in the village of Novovasylivka (Kherson region)</t>
  </si>
  <si>
    <t>L4.1.2</t>
  </si>
  <si>
    <t>L4.1.4</t>
  </si>
  <si>
    <t>L4.1.5</t>
  </si>
  <si>
    <t>L4.1.6</t>
  </si>
  <si>
    <t>L4.1.7</t>
  </si>
  <si>
    <t>L4.1.8</t>
  </si>
  <si>
    <t>L4.3.1</t>
  </si>
  <si>
    <t>СПЕЦІАЛЬНІ УМОВИ ТА ВИМОГИ</t>
  </si>
  <si>
    <t>SPECIAL CONDITIONS AND REQUIREMENTS</t>
  </si>
  <si>
    <r>
      <t>КОМЕНТАРІ / ПРОПОЗИЦІЇ УЧАСНИКА (</t>
    </r>
    <r>
      <rPr>
        <b/>
        <i/>
        <sz val="9"/>
        <color theme="0"/>
        <rFont val="Arial"/>
        <family val="2"/>
      </rPr>
      <t>зазначте ваші умови та будь-які коментарі</t>
    </r>
    <r>
      <rPr>
        <b/>
        <sz val="9"/>
        <color theme="0"/>
        <rFont val="Arial"/>
        <family val="2"/>
      </rPr>
      <t>) /</t>
    </r>
    <r>
      <rPr>
        <sz val="9"/>
        <color theme="0"/>
        <rFont val="Arial"/>
        <family val="2"/>
      </rPr>
      <t xml:space="preserve">
BIDDER'S COMMENTS / PROPOSALS (specify your conditions and any comments)</t>
    </r>
  </si>
  <si>
    <t>Додаток 1.1_ Технічна примітка_ водонапірна вежа</t>
  </si>
  <si>
    <t>Додаток 1.1_ Технічна примітка_ водонапірна вежа в Червона Людмилівка, рег. Херсон.</t>
  </si>
  <si>
    <t>Додаток 1.1_ Технічна примітка_ водонапірна вежа в Любомирівка, рег. Херсон.</t>
  </si>
  <si>
    <t>Встановлення водонапірної вежі в села Херсонщини та Миколаївщини</t>
  </si>
  <si>
    <t>Встановлення водонапірної вежі в селі Червона Людмилівка, Великоолександрівської селищної громади Бериславського району Херсонської області.</t>
  </si>
  <si>
    <t>Встановлення водонапірної вежі в село Любомирівка, Шевченківській сільській громаді Миколаївського району Миколаївської області.</t>
  </si>
  <si>
    <t>1. Загальна інформація</t>
  </si>
  <si>
    <t>Запланований обсяг робіт включає виготовлення (або закупівлю) та доставку водонапірних веж ВБР-25У відповідно до стандартного проєкту TP 901-5-29, з урахуванням структурних модифікцій, описаних нижче. Роботи також включають будівництво фундаментів для встановлення водонапірної башти, встановлення системи захисту від блискавки та підключення водонапірної вежі до існуючих водопровідних мереж, зокрема будівництво залізобетонної водорозподільчої камери.</t>
  </si>
  <si>
    <t>Обсяг робіт і матеріалів, а також технічні специфікації детально викладені в Специфікації 1 (див. вище, а також у розділах 2-5 цього додатку)</t>
  </si>
  <si>
    <t>Обсяг робіт і матеріалів, а також технічні специфікації детально викладені в BoQ – BoQ_ВБР_Червона Людмилівка та в розділах 2–5 цього документа.</t>
  </si>
  <si>
    <t>Обсяг робіт і матеріалів, а також технічні специфікації детально викладені в BoQ – Додатку BoQ _ВБР_25_Велика Олександрівка та в розділах 2–5 цього документа.</t>
  </si>
  <si>
    <t>2. Обсяг робіт і поставок:</t>
  </si>
  <si>
    <t>·       Виробництво (або придбання) однієї водонапірної вежі з характеристиками, що відповідають технічним вимогам і BoQ;</t>
  </si>
  <si>
    <t>·       Доставка вежі на місце монтажу, включаючи транспортування та розвантаження;</t>
  </si>
  <si>
    <t>·       Будівництво нового фундаменту для вежі;</t>
  </si>
  <si>
    <t>·       Встановлення водонапірної башти на фундаменті, включаючи кріплення відтяжками та встановлення заземлювальних анкерів;</t>
  </si>
  <si>
    <t>·       Встановлення систем захисту від блискавки;</t>
  </si>
  <si>
    <t>·       Засипання основ вежі ґрунтом висоти до 2,0 метра;</t>
  </si>
  <si>
    <t>·       Підключення вежі до свердловини та водопроводу;</t>
  </si>
  <si>
    <t>·       Гідравлічне випробування встановленої водонапірної башти.</t>
  </si>
  <si>
    <t>3. Технічні характеристики водонапірної вежі, її фундаменту та камери розподілу води наведені нижче.</t>
  </si>
  <si>
    <t xml:space="preserve"> 3.1 Технічні вимоги до виробництва водонапірної башти:</t>
  </si>
  <si>
    <t>·       Сталевий водонапірний башт типу Рожновський, модель ВБР-25У, повністю зібраний на заводі, з внутрішнім і зовнішнім арматурою та конструкціями, включаючи відтяжки;</t>
  </si>
  <si>
    <t>·       Проєктування вежі на основі стандартного проекту TP 901-5-29 з певними конструктивними змінами, зазначеними нижче;</t>
  </si>
  <si>
    <t>·       Об'єм резервуара: 25 м³;</t>
  </si>
  <si>
    <t>·       Діаметр бака: 2450–3020 мм (залежно від виробничих можливостей виробника); дно резервуара має бути конічним; товщина стінки резервуара: не менше 6 мм;</t>
  </si>
  <si>
    <t>·       Дах резервуара має бути обладнаний оглядовим люком із кришкою, дихальною кришкою, запобіжним поручнем і громовідводом довжиною 1,5 м;</t>
  </si>
  <si>
    <t>·       Висота опори вежі: 15 м; товщина стінки нижньої частини опори (перші дві циліндричні секції, 2500–3000 мм) — 8 мм; верхні ділянки — не менше 6 мм;</t>
  </si>
  <si>
    <t>·       Діаметр опори: 1220 мм;</t>
  </si>
  <si>
    <t>·       Товщина нижньої пластини: 10 мм; діаметр на 100 мм більший за діаметр опори; 8 трикутних ребер (трикутних ребер) мають бути приварені до нижньої плити та підтримки зовні;</t>
  </si>
  <si>
    <t>·       Герметичний оглядовий люк має бути встановлений на опорній колоні, центр люка розташований за 3,00 м над основою вежі;</t>
  </si>
  <si>
    <t>·       Зовнішня драбина з захисною кліткою;</t>
  </si>
  <si>
    <t>·       Повний комплект розтяжних проводів для кріплення вежі;</t>
  </si>
  <si>
    <t>·       Насадки: вхід води – DN50, вихід води – DN100; усі сопла мають бути з фланцями;</t>
  </si>
  <si>
    <t>·       Положення та висоту сопел мають бути підтверджені до виготовлення вежі;</t>
  </si>
  <si>
    <t>·       Вода подається до резервуара через верхнє наповнення; внутрішня наповнювальна труба має досягати верхньої частини бака;</t>
  </si>
  <si>
    <t>·       Переливна труба має розташовуватися у верхній частині головки резервуара, діаметром 50 мм, простягатися на 1,0 м від стінки резервуара; труба має бути оснащена сітчастою сіткою з відстанню не більше 10 мм;</t>
  </si>
  <si>
    <t>·       Товщина стінки сталевих труб (сопла, наповнювальна труба, переливна труба): DN50 – не менше 4,5 мм; DN100 – не менше 5 мм;</t>
  </si>
  <si>
    <t>·       Внутрішня драбина;</t>
  </si>
  <si>
    <t>·       Кронштейни, що утримують лід;</t>
  </si>
  <si>
    <t>·       Внутрішнє антикорозійне покриття: харчова емаль KO-42 (4 шари), нанесена поверх ґрунтованого металу;</t>
  </si>
  <si>
    <t>·       Зовнішнє покриття: ґрунтовка ГФ-021 (2 шари) + лак ПФ-170 з алюмінієвим порошком ПАП-1 (2 шари);</t>
  </si>
  <si>
    <t>·       Підземна частина опорної колони має бути оброблена армованою бітумно-полімерною гідроізоляцією висоти до 2,5 м;</t>
  </si>
  <si>
    <t>·       Монтажні елементи (накладки, підйомні вушки тощо) слід зварювати перед нанесенням антикорозійного покриття.</t>
  </si>
  <si>
    <t>3.2 Технічні вимоги до фундаменту:</t>
  </si>
  <si>
    <t>·       Фундамент вежі має складатися з монолітного залізобетонного блоку розмірами 3500 × 3500 × 1000 мм (Л × З × В). Бетонна оцінка: B15;</t>
  </si>
  <si>
    <t>·       Арматура фундаменту повинна включати вертикальні арматурні сітки вздовж периметра з арматури A-II товщиною Ø12 мм з відстанню між сітками 300 × 300 мм, а також горизонтальні арматурні сітки з арматури A-II товщиною Ø14 мм з відстанню між сітками 300 × 300 мм як у верхній, так і в нижній зонах фундаменту;</t>
  </si>
  <si>
    <t>·       Фундамент має складатися з ущільненого ґрунту з шаром утрамбованого подрібненого каменю (фракція 20–40 мм);</t>
  </si>
  <si>
    <t>·       Гідроізоляція має бути нанесена на всі поверхні фундаменту, що контактують із ґрунтом;</t>
  </si>
  <si>
    <t>·       Вбудовані анкерні елементи для фіксації вежі (проєктування та планування) повинні відповідати стандартному проєкту TP 901-5-29.</t>
  </si>
  <si>
    <t>3.3 Якірне кріплення веж</t>
  </si>
  <si>
    <t>·       Вежа кріпиться до фундаменту шляхом приварювання основної плити вежі до сталевих елементів, вбудованих у бетонний фундамент.</t>
  </si>
  <si>
    <t>·       Крім того, встановлюють три відтяжки і кріплять до залізобетонних блоків для забезпечення додаткової стійкості. Відтяжкові дроти виготовлені з оцинкованого сталевого троса діаметром Ø14 мм, оснащені турнірами M20 (тип «вилка-вилка»).</t>
  </si>
  <si>
    <t>·       Анкерні блоки виготовлені з залізобетону (клас B15) з арматурним каркасом типу 12-AII. Кожен анкерний блок має розміри 2000 × 400 × 500 мм (довжина × ширина × висота) і встановлюється на глибині 2000 мм, виміряється до нижньої частини блоку.</t>
  </si>
  <si>
    <t>3.4 Встановлення захисту від блискавки</t>
  </si>
  <si>
    <t>·       У центрі даху башти встановлюється громовідвод висотою не менше 1,5 метра, виготовлений із круглої сталі з мінімальним діаметром 12 мм, який безпосередньо приварюється до конструкції даху.</t>
  </si>
  <si>
    <t>·       Провідником води є сам корпус башти, який побудований як повністю зварена сталева конструкція, що забезпечує безперервну електропровідність.</t>
  </si>
  <si>
    <t>·       Система заземлення має розташовуватися на відстані 1–1,5 метра від фундаменту вежі. Він має трикутну форму, складається з:</t>
  </si>
  <si>
    <t>·       Три сталеві стрижні, кожен діаметром 16 мм і довжиною 3 метри</t>
  </si>
  <si>
    <t>·       Одна сталева смуга, розміром 4×40 мм і довжиною 12 метрів</t>
  </si>
  <si>
    <t>·       Для з'єднання вежі з заземлювальною системою передбачено дві сталеві смуги (4×40 мм).</t>
  </si>
  <si>
    <t>·       Усі з'єднання мають здійснюватися зварюванням для забезпечення надійної електричної цілісності.</t>
  </si>
  <si>
    <t>4. Інші вимоги</t>
  </si>
  <si>
    <t>Усі матеріали, обладнання та обладнання мають надавати підрядник. Усі роботи мають виконуватися відповідно до Державних будівельних норм, державних стандартів та іншої відповідної національної нормативної та технічної документації, що діє в Україні.</t>
  </si>
  <si>
    <t>Підрядник відповідає за безпеку праці, включаючи використання засобів індивідуального захисту (ЗІЗ), попереджувальних знаків та вивезення будівельного сміття з майданчика.</t>
  </si>
  <si>
    <t>Після завершення монтажу та підключення водонапірних веж підрядник проведе гідравлічне випробування веж і секцій трубопроводів. У разі будь-яких протікання підрядник має провести ремонтні роботи на місці для усунення дефектів.</t>
  </si>
  <si>
    <t>Після завершення всіх робіт Підрядник має надати:</t>
  </si>
  <si>
    <t>·         Паспорт виробника для водонапірної вежі</t>
  </si>
  <si>
    <t>·         Паспорти, сертифікати якості та сертифікати відповідності для всіх матеріалів і обладнання</t>
  </si>
  <si>
    <t xml:space="preserve">·         Санітарні та епідеміологічні висновки експертів для всіх використаних матеріалів і продуктів. </t>
  </si>
  <si>
    <t>5. Гарантійні зобов'язання</t>
  </si>
  <si>
    <t>Мінімальна гарантія на 12 місяців застосовується на всі роботи та матеріали.</t>
  </si>
  <si>
    <t>Будь-які дефекти, виявлені протягом гарантійного періоду, підрядником мають бути усунені за його власний кошт і в найкоротші терміни.</t>
  </si>
  <si>
    <r>
      <t xml:space="preserve">ЗАГАЛЬНІ УМОВИ РЕКОМЕНДОВАНІ ОРГАНІЗАЦІЄЮ ACTED
</t>
    </r>
    <r>
      <rPr>
        <sz val="9"/>
        <color theme="0"/>
        <rFont val="Arial"/>
        <family val="2"/>
      </rPr>
      <t>GENERAL CONDITIONS RECOMMENDED BY ACTED</t>
    </r>
  </si>
  <si>
    <r>
      <t>ПРОПОЗИЦІЯ УЧАСНИКА (</t>
    </r>
    <r>
      <rPr>
        <b/>
        <i/>
        <sz val="9"/>
        <color theme="0"/>
        <rFont val="Arial"/>
        <family val="2"/>
      </rPr>
      <t>зазначте ваші умови</t>
    </r>
    <r>
      <rPr>
        <b/>
        <sz val="9"/>
        <color theme="0"/>
        <rFont val="Arial"/>
        <family val="2"/>
      </rPr>
      <t>) /</t>
    </r>
    <r>
      <rPr>
        <sz val="9"/>
        <color theme="0"/>
        <rFont val="Arial"/>
        <family val="2"/>
      </rPr>
      <t xml:space="preserve">
BIDDER'S PROPOSAL (specify your conditions)</t>
    </r>
  </si>
  <si>
    <r>
      <t xml:space="preserve">ТЕРМІН ДІЇ ПРОПОЗИЦІЇ
</t>
    </r>
    <r>
      <rPr>
        <sz val="9"/>
        <color theme="1"/>
        <rFont val="Arial"/>
        <family val="2"/>
      </rPr>
      <t>VALIDITY OF THE OFFER</t>
    </r>
  </si>
  <si>
    <r>
      <rPr>
        <b/>
        <sz val="9"/>
        <color theme="1"/>
        <rFont val="Arial"/>
        <family val="2"/>
      </rPr>
      <t>Пропозиція повинна бути дійсною не менше 3 місяців</t>
    </r>
    <r>
      <rPr>
        <sz val="9"/>
        <color theme="1"/>
        <rFont val="Arial"/>
        <family val="2"/>
      </rPr>
      <t xml:space="preserve">
Bids must be valid for at least 3 months</t>
    </r>
  </si>
  <si>
    <r>
      <t xml:space="preserve">ГАРАНТІЙНИЙ ТЕРМІН
</t>
    </r>
    <r>
      <rPr>
        <sz val="9"/>
        <color theme="1"/>
        <rFont val="Arial"/>
        <family val="2"/>
      </rPr>
      <t>WARRANTY PERIOD</t>
    </r>
  </si>
  <si>
    <r>
      <rPr>
        <b/>
        <sz val="9"/>
        <color theme="1"/>
        <rFont val="Arial"/>
        <family val="2"/>
      </rPr>
      <t xml:space="preserve">Пропозиції з гарантією на виконані роботи, використані матеріали, обладнання та вироби терміном менше одного року з моменту завершення робіт відхилятимуться / </t>
    </r>
    <r>
      <rPr>
        <sz val="9"/>
        <color theme="1"/>
        <rFont val="Arial"/>
        <family val="2"/>
      </rPr>
      <t>Proposals with a guarantee for the work performed, materials, equipment and products used for a period of less than one year from the date of completion of the work will be rejected</t>
    </r>
  </si>
  <si>
    <r>
      <t xml:space="preserve">ПРОФЕСІОНАЛІЗМ, НАДІЙНІСТЬ, НАЯВНІСТЬ ТЕХНІКИ, ІНСТРУМЕНТІВ,  КВАЛІФІКОВАНОГО ПЕРСОНАЛУ, ТОЩО
</t>
    </r>
    <r>
      <rPr>
        <sz val="9"/>
        <color theme="1"/>
        <rFont val="Arial"/>
        <family val="2"/>
      </rPr>
      <t>PROFESSIONALISM, RELIABILITY, AVAILABILITY OF EQUIPMENT, TOOLS, QUALIFIED STAFF, ETC.</t>
    </r>
  </si>
  <si>
    <r>
      <rPr>
        <b/>
        <sz val="9"/>
        <color theme="1"/>
        <rFont val="Arial"/>
        <family val="2"/>
      </rPr>
      <t xml:space="preserve">НАДАТИ ІНФОРМАІЮ ТА ЗА МОЖЛИВОСТІ ДОКУМЕНТИ, ЩО ПІДТВЕРДЖУЮТЬ НАЯВНІСТЬ СПЕЦІАЛЬНОГО ОБЛАДНАННЯ, ІНСТРУМЕНІВ, ТЕХНІКИ, ЯКА НЕОБХІДНА ДЛЯ ВИКОНАННЯ РОБІТ, А ТАКОЖ ДОКУПНЕТИ ЩО ПІДТВЕРДЖУЮТЬ НАЯВНІСТЬ ОФІСУ, СКЛАДУ, ІНШИХ ПРИМІЩЕНЬ
</t>
    </r>
    <r>
      <rPr>
        <sz val="9"/>
        <color theme="1"/>
        <rFont val="Arial"/>
        <family val="2"/>
      </rPr>
      <t>PROVIDE INFORMATION AND, IF POSSIBLE, DOCUMENTS CONFIRMING THE AVAILABILITY OF SPECIAL EQUIPMENT, TOOLS, AND MACHINERY REQUIRED FOR THE PERFORMANCE OF THE WORKS, AS WELL AS DOCUMENTS CONFIRMING THE AVAILABILITY OF AN OFFICE, WAREHOUSE, OR OTHER PREMISES.</t>
    </r>
  </si>
  <si>
    <r>
      <rPr>
        <b/>
        <sz val="9"/>
        <color theme="1"/>
        <rFont val="Arial"/>
        <family val="2"/>
      </rPr>
      <t xml:space="preserve">НАДАТИ ІНФОРМАІЮ ТА ЗА МОЖЛИВОСТІ ДОКУМЕНТИ (сертифікат про екологічність постачання, зелені ініціативи, поводження з відходами або аналогічну систему, акредитовану в Україні).
</t>
    </r>
    <r>
      <rPr>
        <sz val="9"/>
        <color theme="1"/>
        <rFont val="Arial"/>
        <family val="2"/>
      </rPr>
      <t>PROVIDE INFORMATION AND, IF POSSIBLE, DOCUMENTS (certificate of environmental friendliness of supplies, green initiatives, waste management or a similar system accredited in Ukraine).</t>
    </r>
  </si>
  <si>
    <r>
      <rPr>
        <b/>
        <sz val="9"/>
        <color theme="1"/>
        <rFont val="Arial"/>
        <family val="2"/>
      </rPr>
      <t xml:space="preserve">НАДАТИ ІНФОРМАЦІЮ ТА ЗА МОЖЛИВОСТІ ДОКУМЕНТИ, ЩО ПІДТВЕРДЖУЮТЬ НАЯВНІСТЬ КВАЛІФІКОВАНОГО ПЕРСОНАЛУ
</t>
    </r>
    <r>
      <rPr>
        <sz val="9"/>
        <color theme="1"/>
        <rFont val="Arial"/>
        <family val="2"/>
      </rPr>
      <t>PROVIDE INFORMATION AND, IF POSSIBLE, DOCUMENTS CONFIRMING THE AVAILABILITY OF QUALIFIED PERSONNEL</t>
    </r>
  </si>
  <si>
    <r>
      <t xml:space="preserve">УМОВИ ОПЛАТИ
</t>
    </r>
    <r>
      <rPr>
        <sz val="9"/>
        <color theme="1"/>
        <rFont val="Arial"/>
        <family val="2"/>
      </rPr>
      <t>TERMS OF PAYMENT</t>
    </r>
  </si>
  <si>
    <r>
      <rPr>
        <b/>
        <sz val="9"/>
        <color theme="1"/>
        <rFont val="Arial"/>
        <family val="2"/>
      </rPr>
      <t xml:space="preserve">100% після виконання замовлення, або оплата не більше, ніж трьома частинами та не більше 60% до завершення робіт, але не більше ніж 50% до початку робіт / </t>
    </r>
    <r>
      <rPr>
        <sz val="9"/>
        <color theme="1"/>
        <rFont val="Arial"/>
        <family val="2"/>
      </rPr>
      <t>100% upon fulfillment of the order, or payment in no more than three installments and no more than 60% before completion of the work, but not more than 50% before the start of the works</t>
    </r>
  </si>
  <si>
    <r>
      <t>Дата підписання /</t>
    </r>
    <r>
      <rPr>
        <sz val="9"/>
        <color theme="1"/>
        <rFont val="Arial"/>
        <family val="2"/>
      </rPr>
      <t xml:space="preserve"> Date of signing:</t>
    </r>
  </si>
  <si>
    <r>
      <t xml:space="preserve">Ім’я уповноваженого представника Учасника /
</t>
    </r>
    <r>
      <rPr>
        <sz val="9"/>
        <color theme="1"/>
        <rFont val="Arial"/>
        <family val="2"/>
      </rPr>
      <t xml:space="preserve">Name of Bidder’s Authorized Representative: </t>
    </r>
  </si>
  <si>
    <r>
      <t xml:space="preserve">Підпис та печатка:
</t>
    </r>
    <r>
      <rPr>
        <sz val="9"/>
        <color theme="1"/>
        <rFont val="Arial"/>
        <family val="2"/>
      </rPr>
      <t xml:space="preserve">Authorized signature and stamp: </t>
    </r>
  </si>
  <si>
    <t>Встановлення водонапірних веж в селах на Херсонщини та Миколаївщини</t>
  </si>
  <si>
    <t>Installation of water towers in villages in Kherson and Mykolaiv regions</t>
  </si>
  <si>
    <t>ФОРМА ПРОПОЗИЦІЇ (PRO-06) ГРОМАДСЬКА ОРГАНІЗАЦІЯ "Південна Стратегія Розвитку" за сприяння ACTED Україна</t>
  </si>
  <si>
    <t>OFFER FORM (PRO-06) PUBLIC ORGANIZATION "Southern Development Strategy" with the support of ACTED Ukraine</t>
  </si>
  <si>
    <t>OF  / 64FPU / P5R / SAV / Sumy / PARTNERSHIP / LP032 / 08-04-2026</t>
  </si>
  <si>
    <t/>
  </si>
  <si>
    <t>L1.1</t>
  </si>
  <si>
    <t>L1.2</t>
  </si>
  <si>
    <t>L1.2.1</t>
  </si>
  <si>
    <t>L1.2.2</t>
  </si>
  <si>
    <t>L1.3</t>
  </si>
  <si>
    <t>L2.1</t>
  </si>
  <si>
    <t>L2.2</t>
  </si>
  <si>
    <t>L2.2.1</t>
  </si>
  <si>
    <t>L2.2.2</t>
  </si>
  <si>
    <t>L2.3</t>
  </si>
  <si>
    <t>L3.1</t>
  </si>
  <si>
    <t>L3.2</t>
  </si>
  <si>
    <t>L3.2.1</t>
  </si>
  <si>
    <t>L3.3</t>
  </si>
  <si>
    <t>L3.3.1</t>
  </si>
  <si>
    <t>L3.3.2</t>
  </si>
  <si>
    <t>L3.3.3</t>
  </si>
  <si>
    <t>L3.3.4</t>
  </si>
  <si>
    <t>L3.3.5</t>
  </si>
  <si>
    <t>L3.3.6</t>
  </si>
  <si>
    <t>L3.3.7</t>
  </si>
  <si>
    <t>L3.3.8</t>
  </si>
  <si>
    <t>L3.3.9</t>
  </si>
  <si>
    <t>L3.3.10</t>
  </si>
  <si>
    <t>L3.3.11</t>
  </si>
  <si>
    <t>L3.4</t>
  </si>
  <si>
    <t>L3.4.1</t>
  </si>
  <si>
    <t>L3.4.2</t>
  </si>
  <si>
    <t>L3.5</t>
  </si>
  <si>
    <t>L4.1</t>
  </si>
  <si>
    <t>L4.1.1</t>
  </si>
  <si>
    <t>L4.1.3</t>
  </si>
  <si>
    <t>L4.2</t>
  </si>
  <si>
    <t>L4.2.1</t>
  </si>
  <si>
    <t>L4.2.2</t>
  </si>
  <si>
    <t>L4.3</t>
  </si>
  <si>
    <t>Встановлення водонапірної вежі в с. Велика Олександрівка (Херсонська область)</t>
  </si>
  <si>
    <t>Перелік робіт</t>
  </si>
  <si>
    <t>Демонтаж існуючої водонапірної вежі</t>
  </si>
  <si>
    <t>Розробка ґрунту в траншеях та котлованах екскаваторами у відвал, група ґрунту 2 (під фундамент башти)</t>
  </si>
  <si>
    <t>Розробка ґрунту в траншеях та котлованах екскаваторами у відвал, група ґрунту 2 (під розтяжки)</t>
  </si>
  <si>
    <t>Обвалування опори башти грунтом на висоту 2,45 м, з урахуванням коефіцієнту ущільнення k=1,25</t>
  </si>
  <si>
    <t xml:space="preserve">Улаштування основи під фундаменти щебеневої </t>
  </si>
  <si>
    <t>Улаштування залізобетонних фундаментів загального призначення (під фундамент башти), з урахуванням облаштування опалубки, армування, гідроізоляції та всіх необхідних матеріалів.
Детальна інформація по виконанню робіт та матеріалів(арматура, бетонна суміш, гідроізоляція) описана в Додатку "С"".</t>
  </si>
  <si>
    <t>Улаштування залізобетонних фундаментів анкерних блоків (під розтяжки). Детальна інформація по виконанню робіт та матеріалів(арматура, бетонна суміш, гідроізоляція) описана в Додатку "С"".</t>
  </si>
  <si>
    <t>Встановлення та підключення водонапірної вежі Рожновського БР-25У-15, 25 м3</t>
  </si>
  <si>
    <t>Матеріали та обладнання</t>
  </si>
  <si>
    <t>Водонапірна башта з об’ємом бака 25 м³ та опорою висотою 15 м з комплектом відтяжок і заземлювальним контуром:
Висота опори — 15 м, діаметр — 1220 мм (товщина стінки нижньої частини опори (перші 2 пояси, 2500–3000 мм) — 8 мм, далі — не менше 6 мм);
Оголовок об’ємом 25 м³, діаметром 2450–3020 мм, виготовлений з листа товщиною 6 мм, сталь арки 3, з експлуатаційним люком; нижня частина — конічна;
Конструктивні особливості детально описані в Додатку "С"";
патрубок для підключення подаючого трубопроводу DN50 мм;
подача води в башту — верхнє наповнення (внутрішній трубопровід має доходити до верху башти);
патрубок для підключення відвідного трубопроводу DN100 мм;
переливний трубопровід розташований у верхній частині оголовка, діаметр 50 мм, виступає від стінки оголовка на 1,0 м;
трубопровід має бути оснащений сіткою з кроком не більше 10 мм;
на опорі передбачений герметичний оглядовий люк, висота встановлення — 3,00 м від низу башти до центру люка;
на покрівлі бака влаштовується оглядовий люк з кришкою;
на покрівлі башти встановлюється захисна огорожа;
зовнішні сходи з захисною огорожею;
на покрівлі розміщується вентиляційна труба;
на покрівлі встановлюється (приварюється) блискавкоприймач висотою 1,5 м;
передбачені внутрішні сходи та кронштейни льодолому;
розташування патрубків у плані та висотні відмітки їх встановлення уточнюються до підписання договору;
внутрішній антикорозійний захист — харчова емаль КО-42 у 4 шари по загрунтованому металу;
зовнішній антикорозійний захист — ґрунтовка ГФ-021 у 2 шари та лак ПФ-170 з алюмінієвою пудрою ПАП-1 у 2 шари;
антикорозійний захист підземної частини башти — дуже посилений бітумно-гумовий (бітумно-полімерний); висота покриття з антикорозійним захистом — 2,50 м від низу башти;
зварювання додаткового обладнання до металоконструкцій башти (косинки, ходові скоби, монтажні петлі тощо) повинно виконуватися до антикорозійного фарбування внутрішніх і зовнішніх поверхонь башти.
Детальна інформація щодо виконання робіт наведена в Додатку 1.
Комплект відтяжок — 3 шт., діаметр 14 мм (талреп М20, вилка–вилка), з урахуванням монтажу.
Трикутний заземлювальний контур з трьох металевих стрижнів діаметром 16 мм, довжиною 3 м, та металевої смуги 4×40 мм довжиною 12 м; а також дві з’єднувальні шини до башти.</t>
  </si>
  <si>
    <t>Щебінь 20-40 мм, навал з доставкою</t>
  </si>
  <si>
    <t>Інші операційні витрати.</t>
  </si>
  <si>
    <t>Доставка башти</t>
  </si>
  <si>
    <t>Встановлення водонапірної вежі в с. Червона Людмилівка (Херсонська область)</t>
  </si>
  <si>
    <t>Водонапірна башта з об’ємом бака 25 м³ та опорою висотою 15 м з комплектом відтяжок і заземлювальним контуром:
Висота опори — 15 м, діаметр — 1220 мм (товщина стінки нижньої частини опори (перші 2 пояси, 2500–3000 мм) — 8 мм, далі — не менше 6 мм);
Оголовок об’ємом 25 м³, діаметром 2450–3020 мм, виготовлений з листа товщиною 6 мм, сталь арки 3, з експлуатаційним люком; нижня частина — конічна;
Конструктивні особливості детально описані в Додатку "С"";
патрубок для підключення подаючого трубопроводу DN50 мм;
подача води в башту — верхнє наповнення (внутрішній трубопровід має доходити до верху башти);
патрубок для підключення відвідного трубопроводу DN100 мм;
переливний трубопровід розташований у верхній частині оголовка, діаметр 50 мм, виступає від стінки оголовка на 1,0 м;
трубопровід має бути оснащений сіткою з кроком не більше 10 мм;
на опорі передбачений герметичний оглядовий люк, висота встановлення — 3,00 м від низу башти до центру люка;
на покрівлі бака влаштовується оглядовий люк з кришкою;
на покрівлі башти встановлюється захисна огорожа;
зовнішні сходи з захисною огорожею;
на покрівлі розміщується вентиляційна труба;
на покрівлі встановлюється (приварюється) блискавкоприймач висотою 1,5 м;
передбачені внутрішні сходи та кронштейни льодолому;
розташування патрубків у плані та висотні відмітки їх встановлення уточнюються до підписання договору;
внутрішній антикорозійний захист — харчова емаль КО-42 у 4 шари по загрунтованому металу;
зовнішній антикорозійний захист — ґрунтовка ГФ-021 у 2 шари та лак ПФ-170 з алюмінієвою пудрою ПАП-1 у 2 шари;
антикорозійний захист підземної частини башти — дуже посилений бітумно-гумовий (бітумно-полімерний); висота покриття з антикорозійним захистом — 2,50 м від низу башти;
зварювання додаткового обладнання до металоконструкцій башти (косинки, ходові скоби, монтажні петлі тощо) повинно виконуватися до антикорозійного фарбування внутрішніх і зовнішніх поверхонь башти.
Детальна інформація щодо виконання робіт наведена в Додатку2.
Комплект відтяжок — 3 шт., діаметр 14 мм (талреп М20, вилка–вилка), з урахуванням монтажу.
Трикутний заземлювальний контур з трьох металевих стрижнів діаметром 16 мм, довжиною 3 м, та металевої смуги 4×40 мм довжиною 12 м; а також дві з’єднувальні шини до башти.</t>
  </si>
  <si>
    <t xml:space="preserve">Перелік робот </t>
  </si>
  <si>
    <t xml:space="preserve">Демонтаж існуючої водонапірної вежі </t>
  </si>
  <si>
    <t xml:space="preserve">Розробка ґрунту в траншеях та котлованах екскаваторами у відвал, група ґрунту 2 (під фундамент башти) </t>
  </si>
  <si>
    <t xml:space="preserve">Розробка ґрунту в траншеях та котлованах екскаваторами у відвал, група ґрунту 2 (під розтяжки) </t>
  </si>
  <si>
    <t xml:space="preserve">Обвалування опори башти грунтом на висоту 2,45 м, з урахуванням коефіцієнту ущільнення k=1,25 </t>
  </si>
  <si>
    <t xml:space="preserve">Улаштування основи під фундаменти щебеневої  </t>
  </si>
  <si>
    <t xml:space="preserve">Улаштування залізобетонних фундаментів загального призначення (під фундамент башти), з урахуванням облаштування опалубки, армування, гідроізоляції та всіх необхідних матеріалів.
Детальна інформація по виконанню робіт та матеріалів(арматура, бетонна суміш, гідроізоляція) описана в Додатку "С"". </t>
  </si>
  <si>
    <t xml:space="preserve">Улаштування залізобетонних фундаментів анкерних блоків (під розтяжки). Детальна інформація по виконанню робіт та матеріалів(арматура, бетонна суміш, гідроізоляція) описана в Додатку "С"". </t>
  </si>
  <si>
    <t xml:space="preserve">Встановлення та підключення водонапірної вежі Рожновського БР-25У-15, 25 м3 </t>
  </si>
  <si>
    <t xml:space="preserve">Матеріали та обладнання водонапірної вежі. </t>
  </si>
  <si>
    <t>Водонапірна вежа Рожновського БР-25У-15, 25 м3 (згідно ТП901-5-29)
Водонапірна башта з баком об’ємом 25 м³ та опорою висотою 15 м з комплектом відтяжок і заземлювальним контуром:
Висота опори — 15 м, діаметр — 1220 мм (товщина стінки нижньої частини опори (перші 2 пояси, 2500–3000 мм) — 8 мм, далі — не менше 6 мм);
Оголовок об’ємом 25 м³, діаметр 2450–3020 мм, виготовлений з листової сталі 6 мм, марка 3, з експлуатаційним люком; нижня частина — конічна;
Конструктивні особливості детально описані в Додатку "С"";
Патрубок для підключення підвідного трубопроводу DN50 мм; подача води в башту — верхнє наповнення (внутрішня труба повинна доходити до верху башти);
Патрубок для підключення відвідного трубопроводу DN100 мм;
Переливна труба розташована у верхній частині оголовка, діаметр 50 мм, виступає від стінки оголовка на 1,0 м; труба повинна мати сітку з кроком не більше 10 мм;
На опорі передбачено герметичний оглядовий люк; висота встановлення — 3,00 м від низу башти до центру люка;
На даху бака влаштовується оглядовий люк з кришкою;
На даху башти встановлюється захисна огорожа;
Зовнішні сходи із захисною огорожею;
На даху розміщується вентиляційна труба;
На даху встановлюється (приварюється) блискавковідвід висотою 1,5 м;
Влаштовуються внутрішні сходи та кронштейни льодолому;
Розташування патрубків у плані та висотні відмітки їх встановлення уточнюються до підписання договору;
Внутрішня антикорозійна обробка — харчова емаль КО-42 у 4 шари по загрунтованому металу;
Зовнішня антикорозійна обробка — ґрунтовка ГФ-021 у 2 шари та лак ПФ-170 з алюмінієвою пудрою ПАП-1 у 2 шари;
Антикорозійна обробка підземної частини башти — дуже посилена бітумно-гумова (бітумно-полімерна); висота покриття з антикорозійним захистом — 2,50 м від низу башти;
Зварювання додаткового обладнання до металоконструкції башти (косинки, ходові кронштейни, монтажні петлі тощо) повинно виконуватися до антикорозійного фарбування внутрішніх і зовнішніх поверхонь башти.
Детальна інформація щодо виконання робіт наведена в Додатку "С"".
Комплект відтяжок: 3 шт., діаметр 14 мм (талреп М20 вилка–вилка), з урахуванням монтажу.
Трикутний заземлювальний контур з трьох металевих стрижнів діаметром 16 мм, довжиною 3 м, та металевої смуги 4×40 мм, довжиною 12 м; а також дві з’єднувальні шини до башти.</t>
  </si>
  <si>
    <t xml:space="preserve">Матеріали та обладнання для накрыття колодязя (роботи виконає місцеве комунальне підприємство). </t>
  </si>
  <si>
    <t xml:space="preserve">Профнастил Partner НС-44 0.45 1100х2000 мм Ral 1015 поліестер Слонова кістка (375069378) </t>
  </si>
  <si>
    <t xml:space="preserve">Труба профільна прямокутна 40x20x2 мм 3 м.п. </t>
  </si>
  <si>
    <t xml:space="preserve">Саморіз покрівельний по металу Klimas Wkret-Met 4,8x19 мм 250 шт. Ral 1015 </t>
  </si>
  <si>
    <t xml:space="preserve">Саморіз з пресшайбою зі свердлом 4,2x16 мм 100 шт зелений Ral 1015 Expert Fix </t>
  </si>
  <si>
    <t xml:space="preserve">Електроди Dnipro-M ULTRA 6013 3 мм 5 кг </t>
  </si>
  <si>
    <t xml:space="preserve">Петля Apecs 00033392 крапля з підшипником d20 140мм універсальна 1 шт. </t>
  </si>
  <si>
    <t xml:space="preserve">Арматура d8 мм 1 м.п </t>
  </si>
  <si>
    <t xml:space="preserve">Диск відрізний Dnipro-M Ultra 125 мм 1,6 мм 22.2 мм </t>
  </si>
  <si>
    <t xml:space="preserve">Ґрунт-емаль КОРАБЕЛЬНА 3 в 1 сірий мат 2,8 кг </t>
  </si>
  <si>
    <t xml:space="preserve">Макловиця Tempo універсальна 4х14см 83681412 </t>
  </si>
  <si>
    <t xml:space="preserve">Розчинник для емалей, лаків та фарб DekArt 0.85 л </t>
  </si>
  <si>
    <t xml:space="preserve">Інші матеріали </t>
  </si>
  <si>
    <t xml:space="preserve">Щебінь 5-20 мм, навал з доставкою </t>
  </si>
  <si>
    <t xml:space="preserve">Ізоляція для труб K-FLEX ST 19x076-2 із спіненого синтетичного каучуку </t>
  </si>
  <si>
    <t xml:space="preserve">Інші операційні витрати. </t>
  </si>
  <si>
    <t xml:space="preserve">Доставка башти </t>
  </si>
  <si>
    <t>Встановлення водонапірної вежі в с. Нововасилівка (Херсонська область)</t>
  </si>
  <si>
    <t>Водонапірна башта з об’ємом бака 25 м³ та опорою висотою 15 м з комплектом відтяжок і заземлювальним контуром:
Висота опори — 15 м, діаметр — 1220 мм (товщина стінки нижньої частини опори (перші 2 пояси, 2500–3000 мм) — 8 мм, далі — не менше 6 мм);
Оголовок об’ємом 25 м³, діаметром 2450–3020 мм, виготовлений з листа товщиною 6 мм, сталь арки 3, з експлуатаційним люком; нижня частина — конічна;
Конструктивні особливості детально описані в Додатку "С"";
патрубок для підключення подаючого трубопроводу DN50 мм;
подача води в башту — верхнє наповнення (внутрішній трубопровід має доходити до верху башти);
патрубок для підключення відвідного трубопроводу DN100 мм;
переливний трубопровід розташований у верхній частині оголовка, діаметр 50 мм, виступає від стінки оголовка на 1,0 м;
трубопровід має бути оснащений сіткою з кроком не більше 10 мм;
на опорі передбачений герметичний оглядовий люк, висота встановлення — 3,00 м від низу башти до центру люка;
на покрівлі бака влаштовується оглядовий люк з кришкою;
на покрівлі башти встановлюється захисна огорожа;
зовнішні сходи з захисною огорожею;
на покрівлі розміщується вентиляційна труба;
на покрівлі встановлюється (приварюється) блискавкоприймач висотою 1,5 м;
передбачені внутрішні сходи та кронштейни льодолому;
розташування патрубків у плані та висотні відмітки їх встановлення уточнюються до підписання договору;
внутрішній антикорозійний захист — харчова емаль КО-42 у 4 шари по загрунтованому металу;
зовнішній антикорозійний захист — ґрунтовка ГФ-021 у 2 шари та лак ПФ-170 з алюмінієвою пудрою ПАП-1 у 2 шари;
антикорозійний захист підземної частини башти — дуже посилений бітумно-гумовий (бітумно-полімерний); висота покриття з антикорозійним захистом — 2,50 м від низу башти;
зварювання додаткового обладнання до металоконструкцій башти (косинки, ходові скоби, монтажні петлі тощо) повинно виконуватися до антикорозійного фарбування внутрішніх і зовнішніх поверхонь башти.
Детальна інформація щодо виконання робіт наведена в Додатку "С"".
Комплект відтяжок — 3 шт., діаметр 14 мм (талреп М20, вилка–вилка), з урахуванням монтажу.
Трикутний заземлювальний контур з трьох металевих стрижнів діаметром 16 мм, довжиною 3 м, та металевої смуги 4×40 мм довжиною 12 м; а також дві з’єднувальні шини до башти.</t>
  </si>
  <si>
    <t>Installation of a water tower in the village of Velyka Oleksandrivka (Kherson region)</t>
  </si>
  <si>
    <t>List of works</t>
  </si>
  <si>
    <t>Dismantling an existing water tower</t>
  </si>
  <si>
    <t>Excavation of soil in trenches and pits by excavators in the dump, soil group 2 (under the foundation of the tower)</t>
  </si>
  <si>
    <t>Excavation of soil in trenches and pits by excavators in a dump, soil group 2 (for stretch marks)</t>
  </si>
  <si>
    <t>Deboning the tower support with soil to a height of 2.45 m, taking into account the compaction coefficient k=1.25</t>
  </si>
  <si>
    <t>Arrangement of the base for the foundations of crushed stone</t>
  </si>
  <si>
    <t>Arrangement of reinforced concrete foundations for general purpose (under the foundation of the tower), taking into account the arrangement of formwork, reinforcement, waterproofing and all necessary materials.
Detailed information on the performance of work and materials (reinforcement, concrete mixture, waterproofing) is described in Appendix "C".</t>
  </si>
  <si>
    <t>Arrangement of reinforced concrete foundations of anchor blocks (for stretch marks). Detailed information on the performance of work and materials (reinforcement, concrete mixture, waterproofing) is described in Appendix "C".</t>
  </si>
  <si>
    <t>Installation and connection of the Rozhnovsky water tower BR-25U-15, 25 m3</t>
  </si>
  <si>
    <t>Materials and equipment</t>
  </si>
  <si>
    <t>Water tower with a tank volume of 25 m³ and a support 15 m high with a set of guy lines and a grounding circuit:
The height of the support is 15 m, the diameter is 1220 mm (the wall thickness of the lower part of the support (the first 2 belts, 2500-3000 mm) is 8 mm, then not less than 6 mm);
Head with a volume of 25 m³, diameter 2450–3020 mm, made of sheet 6 mm thick, steel arch 3, with operating hatch; the lower part is conical;
Design features are described in detail in Appendix "C";
pipe for connecting the supply pipeline DN50 mm;
water supply to the tower — upper filling (the internal pipeline should reach the top of the tower);
pipe for connecting the outlet pipeline DN100 mm;
the overflow pipeline is located in the upper part of the head, diameter 50 mm, protrudes from the wall of the head by 1.0 m;
the pipeline must be equipped with a mesh in increments of no more than 10 mm;
a sealed inspection hatch is provided on the support, the installation height is 3.00 m from the bottom of the tower to the center of the hatch;
an inspection hatch with a lid is arranged on the roof of the tank;
a protective fence is installed on the roof of the tower;
external stairs with a protective fence;
a ventilation pipe is placed on the roof;
a lightning rod with a height of 1.5 m is installed (welded) on the roof;
internal stairs and icebreaker brackets are provided;
the location of the pipes in the plan and the elevations of their installation are specified before signing the contract;
internal anti-corrosion protection — food enamel KO-42 in 4 layers on primed metal;
external anti-corrosion protection — primer GF-021 in 2 layers and varnish PF-170 with aluminum powder PAP-1 in 2 layers;
anti-corrosion protection of the underground part of the tower — very reinforced bitumen-rubber (bitumen-polymer); height of the coating with anti-corrosion protection — 2.50 m from the bottom of the tower;
Welding of additional equipment for the metal structures of the tower (kerchiefs, running brackets, mounting loops, etc.) must be carried out before anti-corrosion painting of the internal and external surfaces of the tower.
Detailed information on the performance of work is given in Appendix 1.
A set of guys: 3 pcs., diameter 14 mm (lanyard M20, fork-fork), taking into account installation.
A triangular grounding loop consisting of three metal rods with a diameter of 16 mm, a length of 3 m, and a metal strip of 4×40 mm with a length of 12 m; as well as two connecting rails to the tower.</t>
  </si>
  <si>
    <t>Crushed stone 20-40 mm, bulk with delivery</t>
  </si>
  <si>
    <t>Other operating expenses.</t>
  </si>
  <si>
    <t>Delivery of the tower</t>
  </si>
  <si>
    <t>Installation of a water tower in the village of Chervona Lyudmilivka (Kherson region)</t>
  </si>
  <si>
    <t>Arrangement of reinforced concrete foundations for general purpose (under the foundation of the tower), taking into account the arrangement of formwork, reinforcement, waterproofing and all necessary materials.
Detailed information on the performance of work and materials (reinforcement, concrete mix, waterproofing) is described in Appendix 1.1.</t>
  </si>
  <si>
    <t>Arrangement of reinforced concrete foundations of anchor blocks (for stretch marks). Detailed information on the performance of work and materials (reinforcement, concrete mix, waterproofing) is described in Appendix 1.1.</t>
  </si>
  <si>
    <t>Materials and equipment. / Materials and equipment.</t>
  </si>
  <si>
    <t>Water tower with a tank volume of 25 m³ and a support 15 m high with a set of guy lines and a grounding circuit:
The height of the support is 15 m, the diameter is 1220 mm (the wall thickness of the lower part of the support (the first 2 belts, 2500-3000 mm) is 8 mm, then not less than 6 mm);
Head with a volume of 25 m³, diameter 2450–3020 mm, made of sheet 6 mm thick, steel arch 3, with operating hatch; the lower part is conical;
Design features are described in detail in Appendix 1.1;
pipe for connecting the supply pipeline DN50 mm;
water supply to the tower — upper filling (the internal pipeline should reach the top of the tower);
pipe for connecting the outlet pipeline DN100 mm;
the overflow pipeline is located in the upper part of the head, diameter 50 mm, protrudes from the wall of the head by 1.0 m;
the pipeline must be equipped with a mesh in increments of no more than 10 mm;
a sealed inspection hatch is provided on the support, the installation height is 3.00 m from the bottom of the tower to the center of the hatch;
an inspection hatch with a lid is arranged on the roof of the tank;
a protective fence is installed on the roof of the tower;
external stairs with a protective fence;
a ventilation pipe is placed on the roof;
a lightning rod with a height of 1.5 m is installed (welded) on the roof;
internal stairs and icebreaker brackets are provided;
the location of the pipes in the plan and the elevations of their installation are specified before signing the contract;
internal anti-corrosion protection — food enamel KO-42 in 4 layers on primed metal;
external anti-corrosion protection — primer GF-021 in 2 layers and varnish PF-170 with aluminum powder PAP-1 in 2 layers;
anti-corrosion protection of the underground part of the tower — very reinforced bitumen-rubber (bitumen-polymer); height of the coating with anti-corrosion protection — 2.50 m from the bottom of the tower;
Welding of additional equipment for the metal structures of the tower (kerchiefs, running brackets, mounting loops, etc.) must be carried out before anti-corrosion painting of the internal and external surfaces of the tower.
Detailed information on the performance of work is given in Appendix 1.1.
A set of guys: 3 pcs., diameter 14 mm (lanyard M20, fork-fork), taking into account installation.
A triangular grounding loop consisting of three metal rods with a diameter of 16 mm, a length of 3 m, and a metal strip of 4×40 mm with a length of 12 m; as well as two connecting rails to the tower.</t>
  </si>
  <si>
    <t>List of robots</t>
  </si>
  <si>
    <t>Materials and equipment of the water tower.</t>
  </si>
  <si>
    <t>Rozhnovsky Water Tower BR-25U-15, 25 m3 (according to TP901-5-29)
Water tower with a tank with a volume of 25 m³ and a support with a height of 15 m with a set of guy wires and a grounding circuit:
The height of the support is 15 m, the diameter is 1220 mm (the wall thickness of the lower part of the support (the first 2 belts, 2500-3000 mm) is 8 mm, then not less than 6 mm);
Head with a volume of 25 m³, diameter 2450–3020 mm, made of 6 mm sheet steel, grade 3, with an operating hatch; the lower part is conical;
Design features are described in detail in Appendix "C";
Pipe for connecting the supply pipeline DN50 mm; water supply to the tower — upper filling (the inner pipe should reach the top of the tower);
Pipe for connecting the outlet pipeline DN100 mm;
The overflow pipe is located in the upper part of the head, diameter 50 mm, protrudes from the wall of the head by 1.0 m; the pipe must have a mesh in increments of no more than 10 mm;
A sealed inspection hatch is provided on the support; installation height — 3.00 m from the bottom of the turret to the center of the hatch;
An inspection hatch with a lid is arranged on the roof of the tank;
A protective fence is installed on the roof of the tower;
External staircase with protective fence;
A ventilation pipe is placed on the roof;
A lightning rod with a height of 1.5 m is installed (welded) on the roof;
Internal stairs and icebreaker brackets are arranged;
The location of the pipes in the plan and the elevations of their installation are specified before signing the contract;
Internal anti-corrosion treatment — food enamel KO-42 in 4 layers on primed metal;
External anti-corrosion treatment — primer GF-021 in 2 layers and varnish PF-170 with aluminum powder PAP-1 in 2 layers;
Anti-corrosion treatment of the underground part of the tower — very reinforced bitumen-rubber (bitumen-polymer); height of the coating with anti-corrosion protection — 2.50 m from the bottom of the tower;
Welding of additional equipment to the metal structure of the tower (kerchiefs, running brackets, mounting loops, etc.) must be carried out before anti-corrosion painting of the internal and external surfaces of the tower.
Detailed information on the performance of work is given in Appendix "C".
Set of guys: 3 pcs., diameter 14 mm (lanyard M20 fork-fork), taking into account installation.
A triangular grounding loop consisting of three metal rods with a diameter of 16 mm, a length of 3 m, and a metal strip of 4×40 mm, a length of 12 m; as well as two connecting rails to the tower.</t>
  </si>
  <si>
    <t>Materials and equipment for covering the well (the work will be done by the local utility company).</t>
  </si>
  <si>
    <t>Corrugated board Partner NS-44 0.45 1100x2000 mm Ral 1015 polyester Ivory (375069378)</t>
  </si>
  <si>
    <t>Rectangular profile pipe 40x20x2 mm 3 m.p.</t>
  </si>
  <si>
    <t>Self-tapping screw for metal Klimas Wkret-Met 4.8x19 mm 250 pcs. Ral 1015</t>
  </si>
  <si>
    <t>Self-tapping screw with a press washer with a drill 4.2x16 mm 100 pcs green Ral 1015 Expert Fix</t>
  </si>
  <si>
    <t>Electrodes Dnipro-M ULTRA 6013 3 mm 5 kg</t>
  </si>
  <si>
    <t>Apecs 00033392 drop loop with bearing d20 140mm universal 1 pc.</t>
  </si>
  <si>
    <t>Rebar d8 mm 1 m.p</t>
  </si>
  <si>
    <t>Cut-off disc Dnipro-M Ultra 125 mm 1.6 mm 22.2 mm</t>
  </si>
  <si>
    <t>Primer-enamel SHIP 3 in 1 gray mat 2.8 kg</t>
  </si>
  <si>
    <t>Maklovitsa Tempo universal 4x14cm 83681412</t>
  </si>
  <si>
    <t>Solvent for enamels, varnishes and paints DekArt 0.85 l</t>
  </si>
  <si>
    <t>Other materials</t>
  </si>
  <si>
    <t>Crushed stone 5-20 mm, bulk with delivery</t>
  </si>
  <si>
    <t>Insulation for K-FLEX ST 19x076-2 pipes made of foamed synthetic rubber</t>
  </si>
  <si>
    <t>Installation of a water tower in the village of Novovasylivka (Kherson region)</t>
  </si>
  <si>
    <t>64FPU / P5R / SAV</t>
  </si>
  <si>
    <t>послуга / service</t>
  </si>
  <si>
    <t>м3 / m3</t>
  </si>
  <si>
    <t>одиниць / unit</t>
  </si>
  <si>
    <t>Упаковка / Set</t>
  </si>
  <si>
    <t>м / m</t>
  </si>
  <si>
    <t>При цьому Замовник/Платник залишає за собою право укладати контракт з одним або кількома Підрядниками, здійснюючи розподіл за окремими Лотами.</t>
  </si>
  <si>
    <t>At the same time, the Customer/Payer reserves the right to conclude a contract with one or several Contractors by allocating separate Lots</t>
  </si>
  <si>
    <t>Appendix 1.1_ Technical Note_ Water Tower</t>
  </si>
  <si>
    <t>Installation of a water tower in the villages of Kherson and Mykolaiv regions</t>
  </si>
  <si>
    <t>1. General information</t>
  </si>
  <si>
    <t>The planned scope of work includes the manufacture (or procurement) and delivery of VBR-25U water towers in accordance with the standard design TP 901-5-29, taking into account the structural modifications described below. The work also includes the construction of foundations for the installation of the water tower, the installation of a lightning protection system, and the connection of the water tower to existing water supply networks, including the construction of a reinforced concrete water distribution chamber.</t>
  </si>
  <si>
    <t>The scope of work and materials, as well as the technical specifications, are detailed in Specification 1 (see above, as well as in sections 2-5 of this annex)</t>
  </si>
  <si>
    <t>2. Scope of work and deliveries:</t>
  </si>
  <si>
    <t>·       Production (or purchase) of one water tower with characteristics that meet technical requirements and BoQ;</t>
  </si>
  <si>
    <t>·       Delivery of the tower to the installation site, including transportation and unloading;</t>
  </si>
  <si>
    <t>·       Construction of a new foundation for the tower;</t>
  </si>
  <si>
    <t>·       Installation of the water tower on the foundation, including fastening with braces and installation of grounding anchors;</t>
  </si>
  <si>
    <t>·       Installation of lightning protection systems;</t>
  </si>
  <si>
    <t>·       Backfilling the foundations of the tower with soil up to 2.0 meters high;</t>
  </si>
  <si>
    <t>·       Connecting the tower to the well and water supply;</t>
  </si>
  <si>
    <t>·       Hydraulic test of the installed water tower.</t>
  </si>
  <si>
    <t>3. The technical characteristics of the water tower, its foundation and water distribution chamber are given below.</t>
  </si>
  <si>
    <t>3.1 Technical requirements for the production of a water tower:</t>
  </si>
  <si>
    <t>·       Rozhnovsky-type steel water tower, model VBR-25U, fully assembled at the factory, with internal and external fittings and structures, including guys;</t>
  </si>
  <si>
    <t>·       Tower design based on the TP 901-5-29 standard design with certain structural changes specified below;</t>
  </si>
  <si>
    <t>·       Tank volume: 25 m³;</t>
  </si>
  <si>
    <t>·       Tank diameter: 2450–3020 mm (depending on the manufacturer's production capabilities); the bottom of the tank should be conical; tank wall thickness: not less than 6 mm;</t>
  </si>
  <si>
    <t>·       The roof of the tank must be equipped with an inspection hatch with a lid, a breathing cover, a safety handrail and a lightning rod 1.5 m long;</t>
  </si>
  <si>
    <t>·       Tower support height: 15 m; wall thickness of the lower part of the support (the first two cylindrical sections, 2500–3000 mm) — 8 mm; upper sections — at least 6 mm;</t>
  </si>
  <si>
    <t>·       Support diameter: 1220 mm;</t>
  </si>
  <si>
    <t>·       Bottom plate thickness: 10mm; diameter 100 mm larger than the diameter of the support; 8 triangular ribs (triangular ribs) must be welded to the bottom plate and support from the outside;</t>
  </si>
  <si>
    <t>·       The sealed inspection hatch must be installed on a support column, the center of the hatch is located 3,00 m above the base of the tower;</t>
  </si>
  <si>
    <t>·       External ladder with protective cage;</t>
  </si>
  <si>
    <t>·       A complete set of stretch wires for attaching the tower;</t>
  </si>
  <si>
    <t>·       Nozzles: water inlet – DN50, water outlet – DN100; all nozzles must be flanged;</t>
  </si>
  <si>
    <t>·       The position and height of the nozzles must be confirmed before the tower is manufactured;</t>
  </si>
  <si>
    <t>·       Water is supplied to the tank through the top filling; the inner filling pipe must reach the top of the tank;</t>
  </si>
  <si>
    <t>·       The overflow pipe should be located in the upper part of the tank head, with a diameter of 50 mm, extend 1.0 m from the tank wall; the pipe must be equipped with a mesh mesh with a distance of no more than 10 mm;</t>
  </si>
  <si>
    <t>·       Wall thickness of steel pipes (nozzles, filling pipe, overflow pipe): DN50 – not less than 4.5 mm; DN100 – not less than 5 mm;</t>
  </si>
  <si>
    <t>·       Internal ladder;</t>
  </si>
  <si>
    <t>·       Ice-holding brackets;</t>
  </si>
  <si>
    <t>·       Internal anti-corrosion coating: food-grade enamel KO-42 (4 layers) applied on top of primed metal;</t>
  </si>
  <si>
    <t>·       Outer coating: primer GF-021 (2 layers) + varnish PF-170 with aluminum powder PAP-1 (2 layers);</t>
  </si>
  <si>
    <t>·       The underground part of the support column must be treated with reinforced bitumen-polymer waterproofing up to 2.5 m high;</t>
  </si>
  <si>
    <t>·       Mounting elements (pads, lifting lugs, etc.) should be welded before applying the anti-corrosion coating.</t>
  </si>
  <si>
    <t>3.2 Technical requirements for the foundation:</t>
  </si>
  <si>
    <t>·       The foundation of the tower should consist of a monolithic reinforced concrete block with dimensions of 3500 × 3500 × 1000 mm (L × S × V). Concrete grade: B15;</t>
  </si>
  <si>
    <t>·       Foundation reinforcement should include vertical reinforcement meshes along the perimeter made of reinforcement A-II with a thickness of Ø12 mm with a mesh spacing of 300 × 300 mm, as well as horizontal reinforcement meshes made of A-II reinforcement with a thickness of Ø14 mm with a mesh spacing of 300 × 300 mm in both the upper and lower zones of the foundation;</t>
  </si>
  <si>
    <t>·       The foundation should consist of compacted soil with a layer of compacted crushed stone (fraction 20–40 mm);</t>
  </si>
  <si>
    <t>·       Waterproofing should be applied to all foundation surfaces in contact with the soil;</t>
  </si>
  <si>
    <t>·       Built-in anchor elements for fixing the tower (design and planning) must comply with the standard design TP 901-5-29.</t>
  </si>
  <si>
    <t>3.3 Anchoring the towers</t>
  </si>
  <si>
    <t>·       The tower is attached to the foundation by welding the tower's base plate to steel elements embedded in the concrete foundation.</t>
  </si>
  <si>
    <t>·       In addition, three guy lines are installed and attached to reinforced concrete blocks to provide additional stability. The guy wires are made of galvanized steel cable with a diameter of Ø14 mm, equipped with M20 tournaments (plug-and-fork type).</t>
  </si>
  <si>
    <t>·       The anchor blocks are made of reinforced concrete (class B15) with a reinforcing cage of type 12-AII. Each anchor block has dimensions of 2000 × 400 × 500 mm (length × width × height) and is installed at a depth of 2000 mm, measured to the bottom of the block.</t>
  </si>
  <si>
    <t>3.4 Installing the Lightning Protection</t>
  </si>
  <si>
    <t>·       In the center of the roof of the tower, a lightning rod with a height of at least 1.5 meters is installed, made of round steel with a minimum diameter of 12 mm, which is directly welded to the roof structure.</t>
  </si>
  <si>
    <t>·       The conductor of water is the tower body itself, which is built as a fully welded steel structure that provides continuous electrical conductivity.</t>
  </si>
  <si>
    <t>·       The grounding system should be located at a distance of 1-1.5 meters from the foundation of the tower. It has a triangular shape, consists of:</t>
  </si>
  <si>
    <t>·       Three steel rods, each 16 mm in diameter and 3 meters long</t>
  </si>
  <si>
    <t>·       One steel strip, measuring 4×40 mm and 12 meters long</t>
  </si>
  <si>
    <t>·       To connect the tower to the grounding system, two steel strips (4×40 mm) are provided.</t>
  </si>
  <si>
    <t>·       All connections must be welded to ensure reliable electrical integrity.</t>
  </si>
  <si>
    <t>4. Other requirements</t>
  </si>
  <si>
    <t>All materials, equipment and equipment must be provided by the contractor. All work must be carried out in accordance with the State Building Codes, state standards and other relevant national regulatory and technical documentation in force in Ukraine.</t>
  </si>
  <si>
    <t>The contractor is responsible for occupational safety, including the use of personal protective equipment (PPE), warning signs, and the removal of construction debris from the site.</t>
  </si>
  <si>
    <t>After the installation and connection of the water towers are completed, the contractor will perform a hydraulic test of the towers and pipeline sections. In the event of any leaks, the contractor must carry out on-site repair work to eliminate defects.</t>
  </si>
  <si>
    <t>Upon completion of all work, the Contractor shall provide:</t>
  </si>
  <si>
    <t>·         Manufacturer's passport for water tower</t>
  </si>
  <si>
    <t>·         Passports, quality certificates and certificates of conformity for all materials and equipment</t>
  </si>
  <si>
    <t>·         Sanitary and epidemiological expert opinions for all materials and products used.</t>
  </si>
  <si>
    <t>5. Warranty obligations</t>
  </si>
  <si>
    <t>A minimum warranty of 12 months applies to all work and materials.</t>
  </si>
  <si>
    <t>Any defects found during the warranty period must be eliminated by the contractor at his own expense and as soon as possible.</t>
  </si>
  <si>
    <t>Встановлення водонапірної вежі в с. Любомирівка (Миколаївська область)</t>
  </si>
  <si>
    <t>Installation of a water tower in the village of Lyubomyrivka (Mykolaiv region)</t>
  </si>
  <si>
    <t>Встановлення водонапірної вежі в с. Любомирівка (Миколаївська  область) / Installation of a water tower in the village of Lyubomyrivka ( Mykolaiv region)</t>
  </si>
  <si>
    <t>за адресою: Херсонська область (Бериславський район), Миколаївська область (Миколаївський район)  (точну адресу буде повідомлено перед підписанням угоди)</t>
  </si>
  <si>
    <t>at the address: Kherson region ( Beryslav district), Mykolaiv region (Mykolaiv district) (the exact address will be notified before signing the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</si>
</sst>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d&quot;-&quot;mmm"/>
    <numFmt numFmtId="166" formatCode="dd\.mm\.yyyy;@"/>
  </numFmts>
  <fonts count="49">
    <font>
      <sz val="10"/>
      <name val="Arial"/>
      <family val="2"/>
      <charset val="204"/>
    </font>
    <font>
      <sz val="10"/>
      <name val="Arial Cyr"/>
      <charset val="204"/>
    </font>
    <font>
      <sz val="9"/>
      <color rgb="FF0070C0"/>
      <name val="Arial"/>
      <family val="2"/>
    </font>
    <font>
      <b/>
      <sz val="9"/>
      <color rgb="FF0070C0"/>
      <name val="Arial"/>
      <family val="2"/>
    </font>
    <font>
      <sz val="9"/>
      <name val="Arial"/>
      <family val="2"/>
    </font>
    <font>
      <b/>
      <sz val="11"/>
      <color theme="0"/>
      <name val="Arial"/>
      <family val="2"/>
    </font>
    <font>
      <b/>
      <sz val="10"/>
      <color rgb="FF000000"/>
      <name val="Arial"/>
      <family val="2"/>
    </font>
    <font>
      <sz val="10"/>
      <color rgb="FF000000"/>
      <name val="Arial"/>
      <family val="2"/>
    </font>
    <font>
      <sz val="10"/>
      <name val="Arial"/>
      <family val="2"/>
    </font>
    <font>
      <b/>
      <sz val="10"/>
      <color theme="1"/>
      <name val="Arial"/>
      <family val="2"/>
    </font>
    <font>
      <sz val="10"/>
      <color theme="1"/>
      <name val="Arial"/>
      <family val="2"/>
    </font>
    <font>
      <b/>
      <u/>
      <sz val="10"/>
      <color theme="0"/>
      <name val="Arial"/>
      <family val="2"/>
    </font>
    <font>
      <u/>
      <sz val="10"/>
      <color theme="0"/>
      <name val="Arial"/>
      <family val="2"/>
    </font>
    <font>
      <b/>
      <sz val="9"/>
      <color rgb="FF000000"/>
      <name val="Arial"/>
      <family val="2"/>
    </font>
    <font>
      <sz val="9"/>
      <color rgb="FF000000"/>
      <name val="Arial"/>
      <family val="2"/>
    </font>
    <font>
      <b/>
      <sz val="11"/>
      <color rgb="FF000000"/>
      <name val="Arial"/>
      <family val="2"/>
    </font>
    <font>
      <b/>
      <sz val="9"/>
      <color theme="1"/>
      <name val="Arial"/>
      <family val="2"/>
    </font>
    <font>
      <sz val="9"/>
      <color theme="1"/>
      <name val="Arial"/>
      <family val="2"/>
    </font>
    <font>
      <b/>
      <sz val="9"/>
      <name val="Arial"/>
      <family val="2"/>
    </font>
    <font>
      <u/>
      <sz val="10"/>
      <color theme="10"/>
      <name val="Arial Cyr"/>
      <charset val="204"/>
    </font>
    <font>
      <b/>
      <u/>
      <sz val="10"/>
      <color theme="10"/>
      <name val="Arial Cyr"/>
      <charset val="204"/>
    </font>
    <font>
      <b/>
      <sz val="9"/>
      <name val="Arial"/>
      <family val="2"/>
      <charset val="204"/>
    </font>
    <font>
      <b/>
      <sz val="9"/>
      <color rgb="FFFF0000"/>
      <name val="Arial"/>
      <family val="2"/>
    </font>
    <font>
      <sz val="9"/>
      <color rgb="FFFF0000"/>
      <name val="Arial"/>
      <family val="2"/>
    </font>
    <font>
      <sz val="9"/>
      <color rgb="FF000000"/>
      <name val="Arila"/>
    </font>
    <font>
      <b/>
      <sz val="9"/>
      <color rgb="FF000000"/>
      <name val="Arila"/>
    </font>
    <font>
      <b/>
      <u/>
      <sz val="9"/>
      <color rgb="FF000000"/>
      <name val="Arila"/>
    </font>
    <font>
      <u/>
      <sz val="9"/>
      <color rgb="FF000000"/>
      <name val="Arila"/>
    </font>
    <font>
      <b/>
      <i/>
      <sz val="9"/>
      <color rgb="FF000000"/>
      <name val="Arila"/>
    </font>
    <font>
      <i/>
      <sz val="9"/>
      <color rgb="FF000000"/>
      <name val="Arila"/>
    </font>
    <font>
      <b/>
      <sz val="9"/>
      <color indexed="8"/>
      <name val="Arial"/>
      <family val="2"/>
    </font>
    <font>
      <sz val="9"/>
      <color indexed="8"/>
      <name val="Arial"/>
      <family val="2"/>
    </font>
    <font>
      <sz val="9"/>
      <name val="Calibri"/>
      <family val="2"/>
      <scheme val="minor"/>
    </font>
    <font>
      <b/>
      <sz val="11"/>
      <name val="Arial"/>
      <family val="2"/>
    </font>
    <font>
      <sz val="11"/>
      <name val="Arial"/>
      <family val="2"/>
    </font>
    <font>
      <sz val="9"/>
      <color theme="0"/>
      <name val="Calibri"/>
      <family val="2"/>
      <scheme val="minor"/>
    </font>
    <font>
      <sz val="11"/>
      <color theme="0"/>
      <name val="Arial"/>
      <family val="2"/>
    </font>
    <font>
      <b/>
      <sz val="9"/>
      <color theme="0"/>
      <name val="Arial"/>
      <family val="2"/>
    </font>
    <font>
      <sz val="9"/>
      <color theme="0"/>
      <name val="Arial"/>
      <family val="2"/>
    </font>
    <font>
      <b/>
      <sz val="7"/>
      <name val="Arial"/>
      <family val="2"/>
    </font>
    <font>
      <sz val="6"/>
      <color rgb="FF434343"/>
      <name val="Arial"/>
      <family val="2"/>
    </font>
    <font>
      <b/>
      <sz val="10"/>
      <name val="Arial Cyr"/>
      <charset val="204"/>
    </font>
    <font>
      <sz val="9"/>
      <color theme="1"/>
      <name val="Arial"/>
      <family val="2"/>
      <charset val="204"/>
    </font>
    <font>
      <sz val="9"/>
      <color indexed="8"/>
      <name val="Arial"/>
      <family val="2"/>
      <charset val="204"/>
    </font>
    <font>
      <sz val="10"/>
      <color indexed="8"/>
      <name val="Arial Cyr"/>
    </font>
    <font>
      <b/>
      <i/>
      <sz val="9"/>
      <color theme="0"/>
      <name val="Arial"/>
      <family val="2"/>
    </font>
    <font>
      <b/>
      <sz val="9"/>
      <color indexed="8"/>
      <name val="Arial"/>
      <family val="2"/>
      <charset val="204"/>
    </font>
    <font>
      <sz val="8"/>
      <color indexed="8"/>
      <name val="Arial Cyr"/>
    </font>
    <font>
      <b/>
      <sz val="12.5"/>
      <color rgb="FF000000"/>
      <name val="Times New Roman"/>
      <family val="1"/>
      <charset val="204"/>
    </font>
  </fonts>
  <fills count="6">
    <fill>
      <patternFill patternType="none"/>
    </fill>
    <fill>
      <patternFill patternType="gray125"/>
    </fill>
    <fill>
      <patternFill patternType="solid">
        <fgColor theme="6" tint="0.79998168889431442"/>
        <bgColor indexed="64"/>
      </patternFill>
    </fill>
    <fill>
      <patternFill patternType="solid">
        <fgColor rgb="FF002060"/>
        <bgColor indexed="64"/>
      </patternFill>
    </fill>
    <fill>
      <patternFill patternType="solid">
        <fgColor theme="0" tint="-0.249977111117893"/>
        <bgColor indexed="64"/>
      </patternFill>
    </fill>
    <fill>
      <patternFill patternType="solid">
        <fgColor theme="0"/>
        <bgColor indexed="64"/>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8" fillId="0" borderId="0"/>
  </cellStyleXfs>
  <cellXfs count="217">
    <xf numFmtId="0" fontId="0" fillId="0" borderId="0" xfId="0"/>
    <xf numFmtId="0" fontId="4" fillId="0" borderId="0" xfId="1" applyFont="1"/>
    <xf numFmtId="0" fontId="21" fillId="0" borderId="0" xfId="1" applyFont="1" applyAlignment="1">
      <alignment horizontal="left" vertical="top" wrapText="1"/>
    </xf>
    <xf numFmtId="0" fontId="4" fillId="0" borderId="0" xfId="1" applyFont="1" applyAlignment="1">
      <alignment vertical="top"/>
    </xf>
    <xf numFmtId="0" fontId="24" fillId="0" borderId="31" xfId="1" applyFont="1" applyBorder="1" applyAlignment="1">
      <alignment horizontal="center" vertical="center" wrapText="1"/>
    </xf>
    <xf numFmtId="0" fontId="25" fillId="0" borderId="34" xfId="1" applyFont="1" applyBorder="1" applyAlignment="1">
      <alignment horizontal="center" vertical="center" wrapText="1"/>
    </xf>
    <xf numFmtId="0" fontId="25" fillId="0" borderId="35" xfId="1" applyFont="1" applyBorder="1" applyAlignment="1">
      <alignment horizontal="center" vertical="center" wrapText="1"/>
    </xf>
    <xf numFmtId="0" fontId="4" fillId="0" borderId="0" xfId="1" applyFont="1" applyAlignment="1">
      <alignment vertical="center"/>
    </xf>
    <xf numFmtId="0" fontId="30" fillId="0" borderId="27" xfId="0" applyFont="1" applyBorder="1" applyAlignment="1">
      <alignment horizontal="right" vertical="top" wrapText="1"/>
    </xf>
    <xf numFmtId="0" fontId="30" fillId="0" borderId="28" xfId="0" applyFont="1" applyBorder="1" applyAlignment="1">
      <alignment vertical="top" wrapText="1"/>
    </xf>
    <xf numFmtId="0" fontId="31" fillId="0" borderId="28" xfId="0" applyFont="1" applyBorder="1" applyAlignment="1">
      <alignment horizontal="left" vertical="top" wrapText="1"/>
    </xf>
    <xf numFmtId="0" fontId="31" fillId="0" borderId="28" xfId="0" applyFont="1" applyBorder="1" applyAlignment="1">
      <alignment horizontal="center" vertical="center" wrapText="1"/>
    </xf>
    <xf numFmtId="0" fontId="30" fillId="0" borderId="28" xfId="0" applyFont="1" applyBorder="1" applyAlignment="1">
      <alignment horizontal="left" vertical="top" wrapText="1"/>
    </xf>
    <xf numFmtId="164" fontId="31" fillId="0" borderId="28" xfId="0" applyNumberFormat="1" applyFont="1" applyBorder="1" applyAlignment="1">
      <alignment horizontal="center" vertical="center" wrapText="1"/>
    </xf>
    <xf numFmtId="4" fontId="30" fillId="0" borderId="28" xfId="0" applyNumberFormat="1" applyFont="1" applyBorder="1" applyAlignment="1">
      <alignment horizontal="center" vertical="center" wrapText="1"/>
    </xf>
    <xf numFmtId="4" fontId="31" fillId="0" borderId="30" xfId="0" applyNumberFormat="1" applyFont="1" applyBorder="1" applyAlignment="1">
      <alignment horizontal="center" vertical="center" wrapText="1"/>
    </xf>
    <xf numFmtId="0" fontId="32" fillId="0" borderId="0" xfId="1" applyFont="1" applyAlignment="1">
      <alignment vertical="top"/>
    </xf>
    <xf numFmtId="0" fontId="32" fillId="0" borderId="0" xfId="1" applyFont="1"/>
    <xf numFmtId="14" fontId="35" fillId="0" borderId="0" xfId="1" applyNumberFormat="1" applyFont="1"/>
    <xf numFmtId="0" fontId="35" fillId="0" borderId="0" xfId="1" applyFont="1"/>
    <xf numFmtId="0" fontId="5" fillId="3" borderId="40" xfId="1" applyFont="1" applyFill="1" applyBorder="1" applyAlignment="1">
      <alignment horizontal="center" wrapText="1"/>
    </xf>
    <xf numFmtId="165" fontId="39" fillId="0" borderId="31" xfId="3" applyNumberFormat="1" applyFont="1" applyBorder="1" applyAlignment="1">
      <alignment horizontal="center" vertical="center" textRotation="90"/>
    </xf>
    <xf numFmtId="165" fontId="39" fillId="0" borderId="34" xfId="3" applyNumberFormat="1" applyFont="1" applyBorder="1" applyAlignment="1">
      <alignment horizontal="center" vertical="center" textRotation="90"/>
    </xf>
    <xf numFmtId="0" fontId="38" fillId="3" borderId="42" xfId="1" applyFont="1" applyFill="1" applyBorder="1" applyAlignment="1">
      <alignment horizontal="center" vertical="top" wrapText="1"/>
    </xf>
    <xf numFmtId="0" fontId="40" fillId="0" borderId="27" xfId="3" applyFont="1" applyBorder="1" applyAlignment="1">
      <alignment horizontal="center" vertical="top" textRotation="255" wrapText="1"/>
    </xf>
    <xf numFmtId="0" fontId="40" fillId="0" borderId="28" xfId="3" applyFont="1" applyBorder="1" applyAlignment="1">
      <alignment horizontal="center" vertical="top" textRotation="255" wrapText="1"/>
    </xf>
    <xf numFmtId="0" fontId="21" fillId="4" borderId="24" xfId="1" applyFont="1" applyFill="1" applyBorder="1" applyAlignment="1">
      <alignment horizontal="center" vertical="center"/>
    </xf>
    <xf numFmtId="0" fontId="21" fillId="4" borderId="42" xfId="1" applyFont="1" applyFill="1" applyBorder="1" applyAlignment="1">
      <alignment vertical="top" wrapText="1"/>
    </xf>
    <xf numFmtId="0" fontId="21" fillId="4" borderId="28" xfId="1" applyFont="1" applyFill="1" applyBorder="1" applyAlignment="1">
      <alignment horizontal="center" vertical="top" wrapText="1"/>
    </xf>
    <xf numFmtId="0" fontId="41" fillId="4" borderId="42" xfId="1" applyFont="1" applyFill="1" applyBorder="1" applyAlignment="1">
      <alignment horizontal="center" vertical="top" wrapText="1"/>
    </xf>
    <xf numFmtId="0" fontId="10" fillId="4" borderId="24" xfId="3" applyFont="1" applyFill="1" applyBorder="1"/>
    <xf numFmtId="0" fontId="10" fillId="4" borderId="29" xfId="3" applyFont="1" applyFill="1" applyBorder="1"/>
    <xf numFmtId="0" fontId="42" fillId="0" borderId="24" xfId="1" applyFont="1" applyBorder="1" applyAlignment="1">
      <alignment horizontal="center" vertical="center"/>
    </xf>
    <xf numFmtId="0" fontId="44" fillId="0" borderId="42" xfId="1" applyFont="1" applyBorder="1" applyAlignment="1">
      <alignment horizontal="center" vertical="top" wrapText="1"/>
    </xf>
    <xf numFmtId="0" fontId="10" fillId="0" borderId="24" xfId="3" applyFont="1" applyBorder="1"/>
    <xf numFmtId="0" fontId="10" fillId="0" borderId="29" xfId="3" applyFont="1" applyBorder="1"/>
    <xf numFmtId="0" fontId="37" fillId="3" borderId="46" xfId="1" applyFont="1" applyFill="1" applyBorder="1" applyAlignment="1">
      <alignment horizontal="center" vertical="center" wrapText="1"/>
    </xf>
    <xf numFmtId="0" fontId="37" fillId="3" borderId="14" xfId="1" applyFont="1" applyFill="1" applyBorder="1" applyAlignment="1">
      <alignment horizontal="center" vertical="center" wrapText="1"/>
    </xf>
    <xf numFmtId="0" fontId="17" fillId="4" borderId="27" xfId="1" applyFont="1" applyFill="1" applyBorder="1" applyAlignment="1">
      <alignment horizontal="center" vertical="center"/>
    </xf>
    <xf numFmtId="0" fontId="44" fillId="4" borderId="28" xfId="1" applyFont="1" applyFill="1" applyBorder="1" applyAlignment="1">
      <alignment horizontal="center" vertical="top" wrapText="1"/>
    </xf>
    <xf numFmtId="0" fontId="17" fillId="0" borderId="27" xfId="1" applyFont="1" applyBorder="1" applyAlignment="1">
      <alignment horizontal="center" vertical="center"/>
    </xf>
    <xf numFmtId="0" fontId="44" fillId="0" borderId="28" xfId="1" applyFont="1" applyBorder="1" applyAlignment="1">
      <alignment horizontal="center" vertical="top" wrapText="1"/>
    </xf>
    <xf numFmtId="0" fontId="44" fillId="0" borderId="11" xfId="1" applyFont="1" applyBorder="1" applyAlignment="1">
      <alignment horizontal="center" vertical="top" wrapText="1"/>
    </xf>
    <xf numFmtId="0" fontId="44" fillId="4" borderId="11" xfId="1" applyFont="1" applyFill="1" applyBorder="1" applyAlignment="1">
      <alignment horizontal="center" vertical="top" wrapText="1"/>
    </xf>
    <xf numFmtId="0" fontId="37" fillId="3" borderId="11" xfId="1" applyFont="1" applyFill="1" applyBorder="1" applyAlignment="1">
      <alignment horizontal="center" vertical="center" wrapText="1"/>
    </xf>
    <xf numFmtId="0" fontId="17" fillId="0" borderId="25" xfId="1" applyFont="1" applyBorder="1" applyAlignment="1">
      <alignment horizontal="right" vertical="center" wrapText="1"/>
    </xf>
    <xf numFmtId="0" fontId="17" fillId="0" borderId="10" xfId="1" applyFont="1" applyBorder="1" applyAlignment="1">
      <alignment horizontal="right" vertical="center" wrapText="1"/>
    </xf>
    <xf numFmtId="0" fontId="16" fillId="0" borderId="7" xfId="1" applyFont="1" applyBorder="1" applyAlignment="1">
      <alignment horizontal="right" vertical="center" wrapText="1" indent="1"/>
    </xf>
    <xf numFmtId="0" fontId="16" fillId="0" borderId="36" xfId="1" applyFont="1" applyBorder="1" applyAlignment="1">
      <alignment horizontal="right" vertical="center" wrapText="1"/>
    </xf>
    <xf numFmtId="0" fontId="16" fillId="0" borderId="10" xfId="1" applyFont="1" applyBorder="1" applyAlignment="1">
      <alignment horizontal="right" vertical="center" wrapText="1"/>
    </xf>
    <xf numFmtId="0" fontId="4" fillId="0" borderId="0" xfId="1" applyFont="1" applyAlignment="1">
      <alignment horizontal="right" vertical="top"/>
    </xf>
    <xf numFmtId="0" fontId="4" fillId="0" borderId="0" xfId="1" applyFont="1" applyAlignment="1">
      <alignment horizontal="left" vertical="top" wrapText="1"/>
    </xf>
    <xf numFmtId="0" fontId="4" fillId="0" borderId="0" xfId="1" applyFont="1" applyAlignment="1">
      <alignment horizontal="center" vertical="top" wrapText="1"/>
    </xf>
    <xf numFmtId="4" fontId="4" fillId="0" borderId="0" xfId="1" applyNumberFormat="1" applyFont="1" applyAlignment="1">
      <alignment vertical="top"/>
    </xf>
    <xf numFmtId="4" fontId="48" fillId="0" borderId="0" xfId="1" applyNumberFormat="1" applyFont="1"/>
    <xf numFmtId="0" fontId="16" fillId="0" borderId="9" xfId="1" applyFont="1" applyBorder="1" applyAlignment="1">
      <alignment horizontal="center" vertical="center" wrapText="1"/>
    </xf>
    <xf numFmtId="0" fontId="16" fillId="0" borderId="36" xfId="1" applyFont="1" applyBorder="1" applyAlignment="1">
      <alignment horizontal="center" vertical="center" wrapText="1"/>
    </xf>
    <xf numFmtId="0" fontId="17" fillId="0" borderId="45" xfId="1" applyFont="1" applyBorder="1" applyAlignment="1">
      <alignment horizontal="right" vertical="center" wrapText="1"/>
    </xf>
    <xf numFmtId="0" fontId="17" fillId="0" borderId="10" xfId="1" applyFont="1" applyBorder="1" applyAlignment="1">
      <alignment horizontal="right" vertical="center" wrapText="1"/>
    </xf>
    <xf numFmtId="0" fontId="17" fillId="0" borderId="36" xfId="1" applyFont="1" applyBorder="1" applyAlignment="1">
      <alignment horizontal="right" vertical="center" wrapText="1"/>
    </xf>
    <xf numFmtId="0" fontId="4" fillId="0" borderId="45"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4" fillId="0" borderId="51" xfId="1" applyFont="1" applyBorder="1" applyAlignment="1" applyProtection="1">
      <alignment horizontal="center" vertical="center" wrapText="1"/>
      <protection locked="0"/>
    </xf>
    <xf numFmtId="0" fontId="16" fillId="0" borderId="6" xfId="1" applyFont="1" applyBorder="1" applyAlignment="1">
      <alignment horizontal="right" vertical="center" wrapText="1" indent="1"/>
    </xf>
    <xf numFmtId="0" fontId="16" fillId="0" borderId="7" xfId="1" applyFont="1" applyBorder="1" applyAlignment="1">
      <alignment horizontal="right" vertical="center" wrapText="1" indent="1"/>
    </xf>
    <xf numFmtId="0" fontId="16" fillId="0" borderId="33" xfId="1" applyFont="1" applyBorder="1" applyAlignment="1">
      <alignment horizontal="right" vertical="center" wrapText="1" indent="1"/>
    </xf>
    <xf numFmtId="49" fontId="4" fillId="0" borderId="32" xfId="1" applyNumberFormat="1" applyFont="1" applyBorder="1" applyAlignment="1" applyProtection="1">
      <alignment horizontal="center" vertical="center" wrapText="1"/>
      <protection locked="0"/>
    </xf>
    <xf numFmtId="49" fontId="4" fillId="0" borderId="7" xfId="1" applyNumberFormat="1" applyFont="1" applyBorder="1" applyAlignment="1" applyProtection="1">
      <alignment horizontal="center" vertical="center" wrapText="1"/>
      <protection locked="0"/>
    </xf>
    <xf numFmtId="49" fontId="4" fillId="0" borderId="8" xfId="1" applyNumberFormat="1" applyFont="1" applyBorder="1" applyAlignment="1" applyProtection="1">
      <alignment horizontal="center" vertical="center" wrapText="1"/>
      <protection locked="0"/>
    </xf>
    <xf numFmtId="0" fontId="16" fillId="0" borderId="9" xfId="1" applyFont="1" applyBorder="1" applyAlignment="1">
      <alignment horizontal="right" vertical="center" wrapText="1"/>
    </xf>
    <xf numFmtId="0" fontId="16" fillId="0" borderId="36" xfId="1" applyFont="1" applyBorder="1" applyAlignment="1">
      <alignment horizontal="right" vertical="center" wrapText="1"/>
    </xf>
    <xf numFmtId="166" fontId="4" fillId="0" borderId="45" xfId="1" applyNumberFormat="1" applyFont="1" applyBorder="1" applyAlignment="1" applyProtection="1">
      <alignment horizontal="center" vertical="center" wrapText="1"/>
      <protection locked="0"/>
    </xf>
    <xf numFmtId="166" fontId="4" fillId="0" borderId="36" xfId="1" applyNumberFormat="1" applyFont="1" applyBorder="1" applyAlignment="1" applyProtection="1">
      <alignment horizontal="center" vertical="center" wrapText="1"/>
      <protection locked="0"/>
    </xf>
    <xf numFmtId="49" fontId="4" fillId="0" borderId="45" xfId="1" applyNumberFormat="1" applyFont="1" applyBorder="1" applyAlignment="1" applyProtection="1">
      <alignment horizontal="center" vertical="center" wrapText="1"/>
      <protection locked="0"/>
    </xf>
    <xf numFmtId="49" fontId="4" fillId="0" borderId="10" xfId="1" applyNumberFormat="1" applyFont="1" applyBorder="1" applyAlignment="1" applyProtection="1">
      <alignment horizontal="center" vertical="center" wrapText="1"/>
      <protection locked="0"/>
    </xf>
    <xf numFmtId="49" fontId="4" fillId="0" borderId="51" xfId="1" applyNumberFormat="1" applyFont="1" applyBorder="1" applyAlignment="1" applyProtection="1">
      <alignment horizontal="center" vertical="center" wrapText="1"/>
      <protection locked="0"/>
    </xf>
    <xf numFmtId="0" fontId="16" fillId="0" borderId="43" xfId="1" applyFont="1" applyBorder="1" applyAlignment="1">
      <alignment horizontal="center" vertical="center" wrapText="1"/>
    </xf>
    <xf numFmtId="0" fontId="16" fillId="0" borderId="44" xfId="1" applyFont="1" applyBorder="1" applyAlignment="1">
      <alignment horizontal="center" vertical="center" wrapText="1"/>
    </xf>
    <xf numFmtId="0" fontId="16" fillId="0" borderId="4"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23" xfId="1" applyFont="1" applyBorder="1" applyAlignment="1">
      <alignment horizontal="center" vertical="center" wrapText="1"/>
    </xf>
    <xf numFmtId="0" fontId="16" fillId="0" borderId="49" xfId="1" applyFont="1" applyBorder="1" applyAlignment="1">
      <alignment horizontal="center" vertical="center" wrapText="1"/>
    </xf>
    <xf numFmtId="0" fontId="17" fillId="0" borderId="29" xfId="1" applyFont="1" applyBorder="1" applyAlignment="1">
      <alignment horizontal="right" vertical="center" wrapText="1"/>
    </xf>
    <xf numFmtId="0" fontId="17" fillId="0" borderId="25" xfId="1" applyFont="1" applyBorder="1" applyAlignment="1">
      <alignment horizontal="right" vertical="center" wrapText="1"/>
    </xf>
    <xf numFmtId="0" fontId="17" fillId="0" borderId="42" xfId="1" applyFont="1" applyBorder="1" applyAlignment="1">
      <alignment horizontal="right" vertical="center" wrapText="1"/>
    </xf>
    <xf numFmtId="0" fontId="4" fillId="0" borderId="29" xfId="1" applyFont="1" applyBorder="1" applyAlignment="1" applyProtection="1">
      <alignment horizontal="center" vertical="center" wrapText="1"/>
      <protection locked="0"/>
    </xf>
    <xf numFmtId="0" fontId="4" fillId="0" borderId="25" xfId="1" applyFont="1" applyBorder="1" applyAlignment="1" applyProtection="1">
      <alignment horizontal="center" vertical="center" wrapText="1"/>
      <protection locked="0"/>
    </xf>
    <xf numFmtId="0" fontId="4" fillId="0" borderId="26" xfId="1" applyFont="1" applyBorder="1" applyAlignment="1" applyProtection="1">
      <alignment horizontal="center" vertical="center" wrapText="1"/>
      <protection locked="0"/>
    </xf>
    <xf numFmtId="0" fontId="37" fillId="3" borderId="23" xfId="1" applyFont="1" applyFill="1" applyBorder="1" applyAlignment="1">
      <alignment horizontal="center" vertical="center" wrapText="1"/>
    </xf>
    <xf numFmtId="0" fontId="37" fillId="3" borderId="11" xfId="1" applyFont="1" applyFill="1" applyBorder="1" applyAlignment="1">
      <alignment horizontal="center" vertical="center" wrapText="1"/>
    </xf>
    <xf numFmtId="0" fontId="37" fillId="3" borderId="49" xfId="1" applyFont="1" applyFill="1" applyBorder="1" applyAlignment="1">
      <alignment horizontal="center" vertical="center" wrapText="1"/>
    </xf>
    <xf numFmtId="0" fontId="37" fillId="3" borderId="50" xfId="1" applyFont="1" applyFill="1" applyBorder="1" applyAlignment="1">
      <alignment horizontal="center" vertical="center" wrapText="1"/>
    </xf>
    <xf numFmtId="0" fontId="37" fillId="3" borderId="12" xfId="1" applyFont="1" applyFill="1" applyBorder="1" applyAlignment="1">
      <alignment horizontal="center" vertical="center" wrapText="1"/>
    </xf>
    <xf numFmtId="0" fontId="16" fillId="0" borderId="24" xfId="1" applyFont="1" applyBorder="1" applyAlignment="1">
      <alignment horizontal="center" vertical="center" wrapText="1"/>
    </xf>
    <xf numFmtId="0" fontId="16" fillId="0" borderId="42" xfId="1" applyFont="1" applyBorder="1" applyAlignment="1">
      <alignment horizontal="center" vertical="center" wrapText="1"/>
    </xf>
    <xf numFmtId="0" fontId="46" fillId="0" borderId="28" xfId="1" applyFont="1" applyBorder="1" applyAlignment="1">
      <alignment horizontal="left" vertical="top" wrapText="1"/>
    </xf>
    <xf numFmtId="0" fontId="47" fillId="0" borderId="28" xfId="1" applyFont="1" applyBorder="1" applyAlignment="1">
      <alignment horizontal="left" vertical="top" wrapText="1"/>
    </xf>
    <xf numFmtId="0" fontId="4" fillId="0" borderId="28" xfId="1" applyFont="1" applyBorder="1" applyAlignment="1" applyProtection="1">
      <alignment horizontal="center" vertical="center" wrapText="1"/>
      <protection locked="0"/>
    </xf>
    <xf numFmtId="0" fontId="4" fillId="0" borderId="30" xfId="1" applyFont="1" applyBorder="1" applyAlignment="1" applyProtection="1">
      <alignment horizontal="center" vertical="center" wrapText="1"/>
      <protection locked="0"/>
    </xf>
    <xf numFmtId="0" fontId="46" fillId="4" borderId="28" xfId="1" applyFont="1" applyFill="1" applyBorder="1" applyAlignment="1">
      <alignment horizontal="left" vertical="top" wrapText="1"/>
    </xf>
    <xf numFmtId="0" fontId="47" fillId="4" borderId="28" xfId="1" applyFont="1" applyFill="1" applyBorder="1" applyAlignment="1">
      <alignment horizontal="left" vertical="top" wrapText="1"/>
    </xf>
    <xf numFmtId="0" fontId="4" fillId="4" borderId="28" xfId="1" applyFont="1" applyFill="1" applyBorder="1" applyAlignment="1" applyProtection="1">
      <alignment horizontal="center" vertical="center" wrapText="1"/>
      <protection locked="0"/>
    </xf>
    <xf numFmtId="0" fontId="4" fillId="4" borderId="30" xfId="1" applyFont="1" applyFill="1" applyBorder="1" applyAlignment="1" applyProtection="1">
      <alignment horizontal="center" vertical="center" wrapText="1"/>
      <protection locked="0"/>
    </xf>
    <xf numFmtId="0" fontId="37" fillId="3" borderId="47" xfId="1" applyFont="1" applyFill="1" applyBorder="1" applyAlignment="1">
      <alignment horizontal="center" vertical="center" wrapText="1"/>
    </xf>
    <xf numFmtId="0" fontId="37" fillId="3" borderId="48" xfId="1" applyFont="1" applyFill="1" applyBorder="1" applyAlignment="1">
      <alignment horizontal="center" vertical="center" wrapText="1"/>
    </xf>
    <xf numFmtId="0" fontId="38" fillId="3" borderId="14" xfId="1" applyFont="1" applyFill="1" applyBorder="1" applyAlignment="1">
      <alignment horizontal="center" vertical="center" wrapText="1"/>
    </xf>
    <xf numFmtId="0" fontId="38" fillId="3" borderId="48" xfId="1" applyFont="1" applyFill="1" applyBorder="1" applyAlignment="1">
      <alignment horizontal="center" vertical="center" wrapText="1"/>
    </xf>
    <xf numFmtId="0" fontId="37" fillId="3" borderId="14" xfId="1" applyFont="1" applyFill="1" applyBorder="1" applyAlignment="1">
      <alignment horizontal="center" vertical="center" wrapText="1"/>
    </xf>
    <xf numFmtId="0" fontId="37" fillId="3" borderId="15" xfId="1" applyFont="1" applyFill="1" applyBorder="1" applyAlignment="1">
      <alignment horizontal="center" vertical="center" wrapText="1"/>
    </xf>
    <xf numFmtId="0" fontId="43" fillId="0" borderId="28" xfId="1" applyFont="1" applyBorder="1" applyAlignment="1">
      <alignment horizontal="center" vertical="top" wrapText="1"/>
    </xf>
    <xf numFmtId="166" fontId="17" fillId="0" borderId="42" xfId="1" applyNumberFormat="1" applyFont="1" applyBorder="1" applyAlignment="1" applyProtection="1">
      <alignment horizontal="center" vertical="center"/>
      <protection locked="0"/>
    </xf>
    <xf numFmtId="166" fontId="17" fillId="0" borderId="28" xfId="1" applyNumberFormat="1" applyFont="1" applyBorder="1" applyAlignment="1" applyProtection="1">
      <alignment horizontal="center" vertical="center"/>
      <protection locked="0"/>
    </xf>
    <xf numFmtId="166" fontId="17" fillId="0" borderId="30" xfId="1" applyNumberFormat="1" applyFont="1" applyBorder="1" applyAlignment="1" applyProtection="1">
      <alignment horizontal="center" vertical="center"/>
      <protection locked="0"/>
    </xf>
    <xf numFmtId="0" fontId="21" fillId="4" borderId="29" xfId="1" applyFont="1" applyFill="1" applyBorder="1" applyAlignment="1">
      <alignment horizontal="center" vertical="top" wrapText="1"/>
    </xf>
    <xf numFmtId="0" fontId="21" fillId="4" borderId="25" xfId="1" applyFont="1" applyFill="1" applyBorder="1" applyAlignment="1">
      <alignment horizontal="center" vertical="top" wrapText="1"/>
    </xf>
    <xf numFmtId="166" fontId="21" fillId="4" borderId="42" xfId="1" applyNumberFormat="1" applyFont="1" applyFill="1" applyBorder="1" applyAlignment="1" applyProtection="1">
      <alignment horizontal="center" vertical="center"/>
      <protection locked="0"/>
    </xf>
    <xf numFmtId="166" fontId="21" fillId="4" borderId="28" xfId="1" applyNumberFormat="1" applyFont="1" applyFill="1" applyBorder="1" applyAlignment="1" applyProtection="1">
      <alignment horizontal="center" vertical="center"/>
      <protection locked="0"/>
    </xf>
    <xf numFmtId="166" fontId="21" fillId="4" borderId="30" xfId="1" applyNumberFormat="1" applyFont="1" applyFill="1" applyBorder="1" applyAlignment="1" applyProtection="1">
      <alignment horizontal="center" vertical="center"/>
      <protection locked="0"/>
    </xf>
    <xf numFmtId="0" fontId="16" fillId="0" borderId="4" xfId="1" applyFont="1" applyBorder="1" applyAlignment="1">
      <alignment horizontal="right" vertical="center" wrapText="1"/>
    </xf>
    <xf numFmtId="0" fontId="16" fillId="0" borderId="0" xfId="1" applyFont="1" applyAlignment="1">
      <alignment horizontal="right" vertical="center" wrapText="1"/>
    </xf>
    <xf numFmtId="0" fontId="4" fillId="0" borderId="0" xfId="1" applyFont="1" applyAlignment="1">
      <alignment horizontal="left" vertical="center" wrapText="1"/>
    </xf>
    <xf numFmtId="0" fontId="4" fillId="0" borderId="5" xfId="1" applyFont="1" applyBorder="1" applyAlignment="1">
      <alignment horizontal="left" vertical="center" wrapText="1"/>
    </xf>
    <xf numFmtId="0" fontId="5" fillId="3" borderId="39" xfId="1" applyFont="1" applyFill="1" applyBorder="1" applyAlignment="1">
      <alignment horizontal="center" vertical="center" wrapText="1"/>
    </xf>
    <xf numFmtId="0" fontId="5" fillId="3" borderId="40" xfId="1" applyFont="1" applyFill="1" applyBorder="1" applyAlignment="1">
      <alignment horizontal="center" vertical="center" wrapText="1"/>
    </xf>
    <xf numFmtId="0" fontId="37" fillId="3" borderId="40" xfId="1" applyFont="1" applyFill="1" applyBorder="1" applyAlignment="1">
      <alignment horizontal="center" vertical="center" wrapText="1"/>
    </xf>
    <xf numFmtId="0" fontId="37" fillId="3" borderId="41" xfId="1" applyFont="1" applyFill="1" applyBorder="1" applyAlignment="1">
      <alignment horizontal="center" vertical="center" wrapText="1"/>
    </xf>
    <xf numFmtId="0" fontId="37" fillId="3" borderId="24" xfId="1" applyFont="1" applyFill="1" applyBorder="1" applyAlignment="1">
      <alignment horizontal="right" vertical="center" wrapText="1"/>
    </xf>
    <xf numFmtId="0" fontId="37" fillId="3" borderId="25" xfId="1" applyFont="1" applyFill="1" applyBorder="1" applyAlignment="1">
      <alignment horizontal="right" vertical="center" wrapText="1"/>
    </xf>
    <xf numFmtId="0" fontId="37" fillId="3" borderId="42" xfId="1" applyFont="1" applyFill="1" applyBorder="1" applyAlignment="1">
      <alignment horizontal="right" vertical="center" wrapText="1"/>
    </xf>
    <xf numFmtId="166" fontId="37" fillId="3" borderId="28" xfId="1" applyNumberFormat="1" applyFont="1" applyFill="1" applyBorder="1" applyAlignment="1">
      <alignment horizontal="center" vertical="center" wrapText="1"/>
    </xf>
    <xf numFmtId="166" fontId="37" fillId="3" borderId="30" xfId="1" applyNumberFormat="1" applyFont="1" applyFill="1" applyBorder="1" applyAlignment="1">
      <alignment horizontal="center" vertical="center" wrapText="1"/>
    </xf>
    <xf numFmtId="0" fontId="13" fillId="0" borderId="18" xfId="1" applyFont="1" applyBorder="1" applyAlignment="1">
      <alignment horizontal="right" vertical="center" wrapText="1" indent="1"/>
    </xf>
    <xf numFmtId="0" fontId="13" fillId="0" borderId="19" xfId="1" applyFont="1" applyBorder="1" applyAlignment="1">
      <alignment horizontal="right" vertical="center" wrapText="1" indent="1"/>
    </xf>
    <xf numFmtId="0" fontId="14" fillId="0" borderId="19" xfId="1" applyFont="1" applyBorder="1" applyAlignment="1">
      <alignment horizontal="left" vertical="center" wrapText="1" indent="1"/>
    </xf>
    <xf numFmtId="0" fontId="14" fillId="0" borderId="22" xfId="1" applyFont="1" applyBorder="1" applyAlignment="1">
      <alignment horizontal="left" vertical="center" wrapText="1" indent="1"/>
    </xf>
    <xf numFmtId="0" fontId="25" fillId="0" borderId="32" xfId="1" applyFont="1" applyBorder="1" applyAlignment="1">
      <alignment horizontal="center" vertical="center" wrapText="1"/>
    </xf>
    <xf numFmtId="0" fontId="25" fillId="0" borderId="33" xfId="1" applyFont="1" applyBorder="1" applyAlignment="1">
      <alignment horizontal="center" vertical="center" wrapText="1"/>
    </xf>
    <xf numFmtId="0" fontId="33" fillId="0" borderId="9" xfId="1" applyFont="1" applyBorder="1" applyAlignment="1">
      <alignment horizontal="right" vertical="center" wrapText="1"/>
    </xf>
    <xf numFmtId="0" fontId="33" fillId="0" borderId="10" xfId="1" applyFont="1" applyBorder="1" applyAlignment="1">
      <alignment horizontal="right" vertical="center" wrapText="1"/>
    </xf>
    <xf numFmtId="0" fontId="33" fillId="0" borderId="36" xfId="1" applyFont="1" applyBorder="1" applyAlignment="1">
      <alignment horizontal="right" vertical="center" wrapText="1"/>
    </xf>
    <xf numFmtId="4" fontId="33" fillId="0" borderId="37" xfId="1" applyNumberFormat="1" applyFont="1" applyBorder="1" applyAlignment="1">
      <alignment horizontal="center" vertical="center" wrapText="1"/>
    </xf>
    <xf numFmtId="4" fontId="33" fillId="0" borderId="38" xfId="1" applyNumberFormat="1" applyFont="1" applyBorder="1" applyAlignment="1">
      <alignment horizontal="center" vertical="center" wrapText="1"/>
    </xf>
    <xf numFmtId="0" fontId="16" fillId="0" borderId="13" xfId="1" applyFont="1" applyBorder="1" applyAlignment="1">
      <alignment horizontal="right" vertical="center" wrapText="1"/>
    </xf>
    <xf numFmtId="0" fontId="16" fillId="0" borderId="14" xfId="1" applyFont="1" applyBorder="1" applyAlignment="1">
      <alignment horizontal="right" vertical="center" wrapText="1"/>
    </xf>
    <xf numFmtId="0" fontId="4" fillId="0" borderId="14" xfId="1" applyFont="1" applyBorder="1" applyAlignment="1">
      <alignment horizontal="left" vertical="center" wrapText="1"/>
    </xf>
    <xf numFmtId="0" fontId="4" fillId="0" borderId="15" xfId="1" applyFont="1" applyBorder="1" applyAlignment="1">
      <alignment horizontal="left" vertical="center" wrapText="1"/>
    </xf>
    <xf numFmtId="0" fontId="18" fillId="0" borderId="24" xfId="0" applyFont="1" applyBorder="1" applyAlignment="1">
      <alignment horizontal="right" vertical="center" wrapText="1" indent="1"/>
    </xf>
    <xf numFmtId="0" fontId="18" fillId="0" borderId="25" xfId="0" applyFont="1" applyBorder="1" applyAlignment="1">
      <alignment horizontal="righ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13" fillId="0" borderId="23" xfId="1" applyFont="1" applyBorder="1" applyAlignment="1">
      <alignment horizontal="right" vertical="center" wrapText="1" indent="1"/>
    </xf>
    <xf numFmtId="0" fontId="13" fillId="0" borderId="11" xfId="1" applyFont="1" applyBorder="1" applyAlignment="1">
      <alignment horizontal="right" vertical="center" wrapText="1" indent="1"/>
    </xf>
    <xf numFmtId="0" fontId="14" fillId="0" borderId="11" xfId="1" applyFont="1" applyBorder="1" applyAlignment="1">
      <alignment horizontal="left" vertical="center" wrapText="1" indent="1"/>
    </xf>
    <xf numFmtId="0" fontId="14" fillId="0" borderId="12" xfId="1" applyFont="1" applyBorder="1" applyAlignment="1">
      <alignment horizontal="left" vertical="center" wrapText="1" indent="1"/>
    </xf>
    <xf numFmtId="0" fontId="16" fillId="0" borderId="24" xfId="1" applyFont="1" applyBorder="1" applyAlignment="1">
      <alignment horizontal="right" vertical="top" wrapText="1"/>
    </xf>
    <xf numFmtId="0" fontId="16" fillId="0" borderId="25" xfId="1" applyFont="1" applyBorder="1" applyAlignment="1">
      <alignment horizontal="right" vertical="top" wrapText="1"/>
    </xf>
    <xf numFmtId="0" fontId="20" fillId="0" borderId="25" xfId="2" applyFont="1" applyBorder="1" applyAlignment="1">
      <alignment horizontal="center" vertical="top" wrapText="1"/>
    </xf>
    <xf numFmtId="0" fontId="18" fillId="0" borderId="25" xfId="1" applyFont="1" applyBorder="1" applyAlignment="1">
      <alignment horizontal="center" vertical="top" wrapText="1"/>
    </xf>
    <xf numFmtId="0" fontId="18" fillId="0" borderId="26" xfId="1" applyFont="1" applyBorder="1" applyAlignment="1">
      <alignment horizontal="center" vertical="top" wrapText="1"/>
    </xf>
    <xf numFmtId="0" fontId="17" fillId="0" borderId="9" xfId="1" applyFont="1" applyBorder="1" applyAlignment="1">
      <alignment horizontal="right" vertical="top" wrapText="1"/>
    </xf>
    <xf numFmtId="0" fontId="17" fillId="0" borderId="10" xfId="1" applyFont="1" applyBorder="1" applyAlignment="1">
      <alignment horizontal="right" vertical="top" wrapText="1"/>
    </xf>
    <xf numFmtId="0" fontId="13" fillId="0" borderId="13" xfId="1" applyFont="1" applyBorder="1" applyAlignment="1">
      <alignment horizontal="right" vertical="center" wrapText="1" indent="1"/>
    </xf>
    <xf numFmtId="0" fontId="13" fillId="0" borderId="14" xfId="1" applyFont="1" applyBorder="1" applyAlignment="1">
      <alignment horizontal="right" vertical="center" wrapText="1" indent="1"/>
    </xf>
    <xf numFmtId="0" fontId="14" fillId="0" borderId="14" xfId="1" applyFont="1" applyBorder="1" applyAlignment="1">
      <alignment horizontal="left" vertical="center" wrapText="1" indent="1"/>
    </xf>
    <xf numFmtId="0" fontId="14" fillId="0" borderId="15" xfId="1" applyFont="1" applyBorder="1" applyAlignment="1">
      <alignment horizontal="left" vertical="center" wrapText="1" indent="1"/>
    </xf>
    <xf numFmtId="0" fontId="17" fillId="0" borderId="24" xfId="1" applyFont="1" applyBorder="1" applyAlignment="1">
      <alignment horizontal="right" vertical="top" wrapText="1"/>
    </xf>
    <xf numFmtId="0" fontId="17" fillId="0" borderId="25" xfId="1" applyFont="1" applyBorder="1" applyAlignment="1">
      <alignment horizontal="right" vertical="top" wrapText="1"/>
    </xf>
    <xf numFmtId="49" fontId="18" fillId="0" borderId="25" xfId="1" applyNumberFormat="1" applyFont="1" applyBorder="1" applyAlignment="1">
      <alignment horizontal="center" vertical="top" wrapText="1"/>
    </xf>
    <xf numFmtId="49" fontId="18" fillId="0" borderId="26" xfId="1" applyNumberFormat="1" applyFont="1" applyBorder="1" applyAlignment="1">
      <alignment horizontal="center" vertical="top" wrapText="1"/>
    </xf>
    <xf numFmtId="0" fontId="17" fillId="0" borderId="27" xfId="1" applyFont="1" applyBorder="1" applyAlignment="1">
      <alignment horizontal="right" vertical="top" wrapText="1" indent="15"/>
    </xf>
    <xf numFmtId="0" fontId="17" fillId="0" borderId="28" xfId="1" applyFont="1" applyBorder="1" applyAlignment="1">
      <alignment horizontal="right" vertical="top" wrapText="1" indent="15"/>
    </xf>
    <xf numFmtId="0" fontId="17" fillId="0" borderId="29" xfId="1" applyFont="1" applyBorder="1" applyAlignment="1">
      <alignment horizontal="right" vertical="top" wrapText="1" indent="15"/>
    </xf>
    <xf numFmtId="0" fontId="17" fillId="0" borderId="30" xfId="1" applyFont="1" applyBorder="1" applyAlignment="1">
      <alignment horizontal="right" vertical="top" wrapText="1" indent="15"/>
    </xf>
    <xf numFmtId="0" fontId="14" fillId="0" borderId="4" xfId="1" applyFont="1" applyBorder="1" applyAlignment="1">
      <alignment horizontal="center" wrapText="1"/>
    </xf>
    <xf numFmtId="0" fontId="14" fillId="0" borderId="0" xfId="1" applyFont="1" applyAlignment="1">
      <alignment horizontal="center" wrapText="1"/>
    </xf>
    <xf numFmtId="0" fontId="14" fillId="0" borderId="16" xfId="1" applyFont="1" applyBorder="1" applyAlignment="1">
      <alignment horizontal="center" wrapText="1"/>
    </xf>
    <xf numFmtId="4" fontId="15" fillId="0" borderId="17" xfId="1" applyNumberFormat="1" applyFont="1" applyBorder="1" applyAlignment="1">
      <alignment horizontal="center" vertical="top" wrapText="1"/>
    </xf>
    <xf numFmtId="4" fontId="15" fillId="0" borderId="5" xfId="1" applyNumberFormat="1" applyFont="1" applyBorder="1" applyAlignment="1">
      <alignment horizontal="center" vertical="top" wrapText="1"/>
    </xf>
    <xf numFmtId="4" fontId="15" fillId="0" borderId="21" xfId="1" applyNumberFormat="1" applyFont="1" applyBorder="1" applyAlignment="1">
      <alignment horizontal="center" vertical="top" wrapText="1"/>
    </xf>
    <xf numFmtId="4" fontId="15" fillId="0" borderId="22" xfId="1" applyNumberFormat="1" applyFont="1" applyBorder="1" applyAlignment="1">
      <alignment horizontal="center" vertical="top" wrapText="1"/>
    </xf>
    <xf numFmtId="0" fontId="16" fillId="0" borderId="23" xfId="1" applyFont="1" applyBorder="1" applyAlignment="1">
      <alignment horizontal="right" vertical="top" wrapText="1"/>
    </xf>
    <xf numFmtId="0" fontId="16" fillId="0" borderId="11" xfId="1" applyFont="1" applyBorder="1" applyAlignment="1">
      <alignment horizontal="right" vertical="top" wrapText="1"/>
    </xf>
    <xf numFmtId="0" fontId="18" fillId="0" borderId="11" xfId="1" applyFont="1" applyBorder="1" applyAlignment="1">
      <alignment horizontal="center" vertical="top" wrapText="1"/>
    </xf>
    <xf numFmtId="0" fontId="18" fillId="0" borderId="12" xfId="1" applyFont="1" applyBorder="1" applyAlignment="1">
      <alignment horizontal="center" vertical="top" wrapText="1"/>
    </xf>
    <xf numFmtId="0" fontId="9" fillId="0" borderId="9" xfId="1" applyFont="1" applyBorder="1" applyAlignment="1">
      <alignment horizontal="right" vertical="center" wrapText="1"/>
    </xf>
    <xf numFmtId="0" fontId="9" fillId="0" borderId="10" xfId="1" applyFont="1" applyBorder="1" applyAlignment="1">
      <alignment horizontal="right" vertical="center" wrapText="1"/>
    </xf>
    <xf numFmtId="0" fontId="8" fillId="0" borderId="11" xfId="1" applyFont="1" applyBorder="1" applyAlignment="1">
      <alignment horizontal="left" vertical="center"/>
    </xf>
    <xf numFmtId="0" fontId="8" fillId="0" borderId="12" xfId="1" applyFont="1" applyBorder="1" applyAlignment="1">
      <alignment horizontal="left" vertical="center"/>
    </xf>
    <xf numFmtId="0" fontId="11" fillId="3" borderId="13" xfId="1" applyFont="1" applyFill="1" applyBorder="1" applyAlignment="1">
      <alignment horizontal="center" vertical="center" wrapText="1"/>
    </xf>
    <xf numFmtId="0" fontId="11" fillId="3" borderId="14" xfId="1" applyFont="1" applyFill="1" applyBorder="1" applyAlignment="1">
      <alignment horizontal="center" vertical="center" wrapText="1"/>
    </xf>
    <xf numFmtId="0" fontId="11" fillId="3" borderId="15" xfId="1" applyFont="1" applyFill="1" applyBorder="1" applyAlignment="1">
      <alignment horizontal="center" vertical="center" wrapText="1"/>
    </xf>
    <xf numFmtId="49" fontId="13" fillId="0" borderId="4" xfId="1" applyNumberFormat="1" applyFont="1" applyBorder="1" applyAlignment="1">
      <alignment horizontal="center" wrapText="1"/>
    </xf>
    <xf numFmtId="0" fontId="13" fillId="0" borderId="0" xfId="1" applyFont="1" applyAlignment="1">
      <alignment horizontal="center" wrapText="1"/>
    </xf>
    <xf numFmtId="0" fontId="13" fillId="0" borderId="16" xfId="1" applyFont="1" applyBorder="1" applyAlignment="1">
      <alignment horizontal="center" wrapText="1"/>
    </xf>
    <xf numFmtId="0" fontId="6" fillId="0" borderId="17" xfId="1" applyFont="1" applyBorder="1" applyAlignment="1">
      <alignment horizontal="center" wrapText="1"/>
    </xf>
    <xf numFmtId="0" fontId="6" fillId="0" borderId="5" xfId="1" applyFont="1" applyBorder="1" applyAlignment="1">
      <alignment horizontal="center" wrapText="1"/>
    </xf>
    <xf numFmtId="0" fontId="2" fillId="0" borderId="1" xfId="1" applyFont="1" applyBorder="1" applyAlignment="1">
      <alignment horizontal="right" vertical="center" wrapText="1"/>
    </xf>
    <xf numFmtId="0" fontId="2" fillId="0" borderId="2" xfId="1" applyFont="1" applyBorder="1" applyAlignment="1">
      <alignment horizontal="right" vertical="center" wrapText="1"/>
    </xf>
    <xf numFmtId="0" fontId="2" fillId="0" borderId="2" xfId="1" applyFont="1" applyBorder="1" applyAlignment="1">
      <alignment horizontal="center" vertical="center" wrapText="1"/>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5" fillId="3" borderId="4" xfId="1" applyFont="1" applyFill="1" applyBorder="1" applyAlignment="1">
      <alignment horizontal="center" wrapText="1"/>
    </xf>
    <xf numFmtId="0" fontId="5" fillId="3" borderId="0" xfId="1" applyFont="1" applyFill="1" applyAlignment="1">
      <alignment horizontal="center"/>
    </xf>
    <xf numFmtId="0" fontId="5" fillId="3" borderId="5" xfId="1" applyFont="1" applyFill="1" applyBorder="1" applyAlignment="1">
      <alignment horizontal="center"/>
    </xf>
    <xf numFmtId="0" fontId="5" fillId="3" borderId="4" xfId="1" applyFont="1" applyFill="1" applyBorder="1" applyAlignment="1">
      <alignment horizontal="center" vertical="top" wrapText="1"/>
    </xf>
    <xf numFmtId="0" fontId="5" fillId="3" borderId="0" xfId="1" applyFont="1" applyFill="1" applyAlignment="1">
      <alignment horizontal="center" vertical="top"/>
    </xf>
    <xf numFmtId="0" fontId="5" fillId="3" borderId="5" xfId="1" applyFont="1" applyFill="1" applyBorder="1" applyAlignment="1">
      <alignment horizontal="center" vertical="top"/>
    </xf>
    <xf numFmtId="0" fontId="6" fillId="0" borderId="6" xfId="1" applyFont="1" applyBorder="1" applyAlignment="1">
      <alignment horizontal="right" vertical="center"/>
    </xf>
    <xf numFmtId="0" fontId="6" fillId="0" borderId="7" xfId="1" applyFont="1" applyBorder="1" applyAlignment="1">
      <alignment horizontal="right" vertical="center"/>
    </xf>
    <xf numFmtId="0" fontId="8" fillId="0" borderId="7" xfId="1" applyFont="1" applyBorder="1" applyAlignment="1">
      <alignment horizontal="left" vertical="center"/>
    </xf>
    <xf numFmtId="0" fontId="8" fillId="0" borderId="8" xfId="1" applyFont="1" applyBorder="1" applyAlignment="1">
      <alignment horizontal="left" vertical="center"/>
    </xf>
    <xf numFmtId="0" fontId="13" fillId="5" borderId="4" xfId="1" applyFont="1" applyFill="1" applyBorder="1" applyAlignment="1">
      <alignment horizontal="center" vertical="top" wrapText="1"/>
    </xf>
    <xf numFmtId="0" fontId="13" fillId="5" borderId="0" xfId="1" applyFont="1" applyFill="1" applyAlignment="1">
      <alignment horizontal="center" vertical="top" wrapText="1"/>
    </xf>
    <xf numFmtId="0" fontId="13" fillId="5" borderId="16" xfId="1" applyFont="1" applyFill="1" applyBorder="1" applyAlignment="1">
      <alignment horizontal="center" vertical="top" wrapText="1"/>
    </xf>
    <xf numFmtId="0" fontId="14" fillId="5" borderId="18" xfId="1" applyFont="1" applyFill="1" applyBorder="1" applyAlignment="1">
      <alignment horizontal="center" vertical="top" wrapText="1"/>
    </xf>
    <xf numFmtId="0" fontId="14" fillId="5" borderId="19" xfId="1" applyFont="1" applyFill="1" applyBorder="1" applyAlignment="1">
      <alignment horizontal="center" vertical="top" wrapText="1"/>
    </xf>
    <xf numFmtId="0" fontId="14" fillId="5" borderId="20" xfId="1" applyFont="1" applyFill="1" applyBorder="1" applyAlignment="1">
      <alignment horizontal="center" vertical="top" wrapText="1"/>
    </xf>
  </cellXfs>
  <cellStyles count="4">
    <cellStyle name="Hyperlink" xfId="2" xr:uid="{2993A0B4-7235-4426-B494-4243497217EB}"/>
    <cellStyle name="Normal 3" xfId="3" xr:uid="{2F8F5D51-E9F3-430F-BF0C-CA31CA557843}"/>
    <cellStyle name="Normal 6" xfId="1" xr:uid="{367AFD4D-F53F-415E-B500-84D45D42EC60}"/>
    <cellStyle name="Обычный" xfId="0" builtinId="0"/>
  </cellStyles>
  <dxfs count="18">
    <dxf>
      <fill>
        <patternFill>
          <bgColor rgb="FF92D050"/>
        </patternFill>
      </fill>
    </dxf>
    <dxf>
      <fill>
        <patternFill>
          <bgColor theme="5" tint="0.59996337778862885"/>
        </patternFill>
      </fill>
    </dxf>
    <dxf>
      <fill>
        <patternFill>
          <bgColor rgb="FFFFFF00"/>
        </patternFill>
      </fill>
    </dxf>
    <dxf>
      <fill>
        <patternFill patternType="solid">
          <fgColor rgb="FF999999"/>
          <bgColor rgb="FF999999"/>
        </patternFill>
      </fill>
    </dxf>
    <dxf>
      <fill>
        <patternFill patternType="solid">
          <fgColor theme="8"/>
          <bgColor theme="8"/>
        </patternFill>
      </fill>
    </dxf>
    <dxf>
      <font>
        <b/>
        <i val="0"/>
        <color theme="0"/>
      </font>
      <fill>
        <patternFill>
          <bgColor rgb="FF002060"/>
        </patternFill>
      </fill>
    </dxf>
    <dxf>
      <fill>
        <patternFill>
          <bgColor theme="6" tint="0.79998168889431442"/>
        </patternFill>
      </fill>
    </dxf>
    <dxf>
      <font>
        <b/>
        <i val="0"/>
        <color theme="0"/>
      </font>
      <fill>
        <patternFill>
          <bgColor rgb="FF002060"/>
        </patternFill>
      </fill>
    </dxf>
    <dxf>
      <fill>
        <patternFill>
          <bgColor rgb="FFFFFF00"/>
        </patternFill>
      </fill>
    </dxf>
    <dxf>
      <font>
        <b/>
        <i val="0"/>
        <color theme="0"/>
      </font>
      <fill>
        <patternFill>
          <bgColor rgb="FF002060"/>
        </patternFill>
      </fill>
    </dxf>
    <dxf>
      <fill>
        <patternFill>
          <bgColor theme="6" tint="0.79998168889431442"/>
        </patternFill>
      </fill>
    </dxf>
    <dxf>
      <fill>
        <patternFill>
          <bgColor theme="6" tint="0.79998168889431442"/>
        </patternFill>
      </fill>
    </dxf>
    <dxf>
      <fill>
        <patternFill>
          <bgColor theme="6" tint="0.79998168889431442"/>
        </patternFill>
      </fill>
    </dxf>
    <dxf>
      <font>
        <b/>
        <i val="0"/>
        <color theme="0"/>
      </font>
      <fill>
        <patternFill>
          <bgColor rgb="FF002060"/>
        </patternFill>
      </fill>
    </dxf>
    <dxf>
      <font>
        <b/>
        <i val="0"/>
        <color theme="0"/>
      </font>
      <fill>
        <patternFill>
          <bgColor rgb="FF002060"/>
        </patternFill>
      </fill>
    </dxf>
    <dxf>
      <font>
        <b/>
        <i val="0"/>
        <color theme="0"/>
      </font>
      <fill>
        <patternFill>
          <bgColor rgb="FF002060"/>
        </patternFill>
      </fill>
    </dxf>
    <dxf>
      <font>
        <b/>
        <i val="0"/>
        <color theme="0"/>
      </font>
      <fill>
        <patternFill>
          <bgColor rgb="FF002060"/>
        </patternFill>
      </fill>
    </dxf>
    <dxf>
      <font>
        <b/>
        <i val="0"/>
        <color theme="0"/>
      </font>
      <fill>
        <patternFill>
          <bgColor rgb="FF00206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FDCE0-5ABD-40ED-88D4-E3B616FA586C}">
  <sheetPr>
    <tabColor theme="1"/>
    <outlinePr summaryBelow="0" summaryRight="0"/>
    <pageSetUpPr autoPageBreaks="0" fitToPage="1"/>
  </sheetPr>
  <dimension ref="A1:HZ235"/>
  <sheetViews>
    <sheetView showGridLines="0" tabSelected="1" view="pageBreakPreview" topLeftCell="A200" zoomScale="85" zoomScaleNormal="98" zoomScaleSheetLayoutView="85" workbookViewId="0">
      <selection activeCell="A15" sqref="A15:D15"/>
    </sheetView>
  </sheetViews>
  <sheetFormatPr defaultColWidth="8.85546875" defaultRowHeight="12" outlineLevelRow="1" outlineLevelCol="1"/>
  <cols>
    <col min="1" max="1" width="9.7109375" style="50" customWidth="1"/>
    <col min="2" max="2" width="65.85546875" style="51" customWidth="1"/>
    <col min="3" max="3" width="34.7109375" style="51" customWidth="1" collapsed="1"/>
    <col min="4" max="4" width="13.7109375" style="51" hidden="1" customWidth="1" outlineLevel="1"/>
    <col min="5" max="5" width="49.5703125" style="51" customWidth="1" collapsed="1"/>
    <col min="6" max="6" width="36.28515625" style="51" hidden="1" customWidth="1" outlineLevel="1"/>
    <col min="7" max="8" width="13.5703125" style="52" customWidth="1"/>
    <col min="9" max="10" width="13.5703125" style="3" customWidth="1"/>
    <col min="11" max="228" width="2.28515625" style="1" customWidth="1"/>
    <col min="229" max="229" width="8.85546875" style="1"/>
    <col min="230" max="233" width="88.7109375" style="2" customWidth="1"/>
    <col min="234" max="16384" width="8.85546875" style="1"/>
  </cols>
  <sheetData>
    <row r="1" spans="1:10" ht="27.6" customHeight="1" thickBot="1">
      <c r="A1" s="196" t="s">
        <v>0</v>
      </c>
      <c r="B1" s="197"/>
      <c r="C1" s="197"/>
      <c r="D1" s="197"/>
      <c r="E1" s="197"/>
      <c r="F1" s="197"/>
      <c r="G1" s="198"/>
      <c r="H1" s="198"/>
      <c r="I1" s="199"/>
      <c r="J1" s="200"/>
    </row>
    <row r="2" spans="1:10" ht="16.149999999999999" customHeight="1">
      <c r="A2" s="201" t="s">
        <v>201</v>
      </c>
      <c r="B2" s="202"/>
      <c r="C2" s="202"/>
      <c r="D2" s="202"/>
      <c r="E2" s="202"/>
      <c r="F2" s="202"/>
      <c r="G2" s="202"/>
      <c r="H2" s="202"/>
      <c r="I2" s="202"/>
      <c r="J2" s="203"/>
    </row>
    <row r="3" spans="1:10" ht="16.149999999999999" customHeight="1" thickBot="1">
      <c r="A3" s="204" t="s">
        <v>202</v>
      </c>
      <c r="B3" s="205"/>
      <c r="C3" s="205"/>
      <c r="D3" s="205"/>
      <c r="E3" s="205"/>
      <c r="F3" s="205"/>
      <c r="G3" s="205"/>
      <c r="H3" s="205"/>
      <c r="I3" s="205"/>
      <c r="J3" s="206"/>
    </row>
    <row r="4" spans="1:10" ht="12.75">
      <c r="A4" s="207" t="s">
        <v>2</v>
      </c>
      <c r="B4" s="208"/>
      <c r="C4" s="208"/>
      <c r="D4" s="209" t="s">
        <v>1</v>
      </c>
      <c r="E4" s="209"/>
      <c r="F4" s="209"/>
      <c r="G4" s="209"/>
      <c r="H4" s="209"/>
      <c r="I4" s="209"/>
      <c r="J4" s="210"/>
    </row>
    <row r="5" spans="1:10" ht="13.15" customHeight="1" thickBot="1">
      <c r="A5" s="184" t="s">
        <v>3</v>
      </c>
      <c r="B5" s="185"/>
      <c r="C5" s="185"/>
      <c r="D5" s="186" t="s">
        <v>203</v>
      </c>
      <c r="E5" s="186"/>
      <c r="F5" s="186"/>
      <c r="G5" s="186"/>
      <c r="H5" s="186"/>
      <c r="I5" s="186"/>
      <c r="J5" s="187"/>
    </row>
    <row r="6" spans="1:10" ht="20.45" customHeight="1">
      <c r="A6" s="188" t="s">
        <v>4</v>
      </c>
      <c r="B6" s="189"/>
      <c r="C6" s="189"/>
      <c r="D6" s="189"/>
      <c r="E6" s="189"/>
      <c r="F6" s="189"/>
      <c r="G6" s="189"/>
      <c r="H6" s="189"/>
      <c r="I6" s="189"/>
      <c r="J6" s="190"/>
    </row>
    <row r="7" spans="1:10" ht="22.15" customHeight="1">
      <c r="A7" s="191" t="s">
        <v>199</v>
      </c>
      <c r="B7" s="192"/>
      <c r="C7" s="192"/>
      <c r="D7" s="192"/>
      <c r="E7" s="192"/>
      <c r="F7" s="192"/>
      <c r="G7" s="192"/>
      <c r="H7" s="193"/>
      <c r="I7" s="194" t="s">
        <v>5</v>
      </c>
      <c r="J7" s="195"/>
    </row>
    <row r="8" spans="1:10" ht="13.9" customHeight="1">
      <c r="A8" s="211" t="s">
        <v>405</v>
      </c>
      <c r="B8" s="212"/>
      <c r="C8" s="212"/>
      <c r="D8" s="212"/>
      <c r="E8" s="212"/>
      <c r="F8" s="212"/>
      <c r="G8" s="212"/>
      <c r="H8" s="213"/>
      <c r="I8" s="194"/>
      <c r="J8" s="195"/>
    </row>
    <row r="9" spans="1:10" ht="15.6" customHeight="1">
      <c r="A9" s="173" t="s">
        <v>200</v>
      </c>
      <c r="B9" s="174"/>
      <c r="C9" s="174"/>
      <c r="D9" s="174"/>
      <c r="E9" s="174"/>
      <c r="F9" s="174"/>
      <c r="G9" s="174"/>
      <c r="H9" s="175"/>
      <c r="I9" s="176" t="s">
        <v>6</v>
      </c>
      <c r="J9" s="177"/>
    </row>
    <row r="10" spans="1:10" ht="19.899999999999999" customHeight="1" thickBot="1">
      <c r="A10" s="214" t="s">
        <v>406</v>
      </c>
      <c r="B10" s="215"/>
      <c r="C10" s="215"/>
      <c r="D10" s="215"/>
      <c r="E10" s="215"/>
      <c r="F10" s="215"/>
      <c r="G10" s="215"/>
      <c r="H10" s="216"/>
      <c r="I10" s="178"/>
      <c r="J10" s="179"/>
    </row>
    <row r="11" spans="1:10">
      <c r="A11" s="180" t="s">
        <v>7</v>
      </c>
      <c r="B11" s="181"/>
      <c r="C11" s="181"/>
      <c r="D11" s="181"/>
      <c r="E11" s="182"/>
      <c r="F11" s="182"/>
      <c r="G11" s="182"/>
      <c r="H11" s="182"/>
      <c r="I11" s="182"/>
      <c r="J11" s="183"/>
    </row>
    <row r="12" spans="1:10" ht="12" customHeight="1">
      <c r="A12" s="154" t="s">
        <v>8</v>
      </c>
      <c r="B12" s="155"/>
      <c r="C12" s="155"/>
      <c r="D12" s="155"/>
      <c r="E12" s="157"/>
      <c r="F12" s="157"/>
      <c r="G12" s="157"/>
      <c r="H12" s="157"/>
      <c r="I12" s="157"/>
      <c r="J12" s="158"/>
    </row>
    <row r="13" spans="1:10">
      <c r="A13" s="165" t="s">
        <v>9</v>
      </c>
      <c r="B13" s="166"/>
      <c r="C13" s="166"/>
      <c r="D13" s="166"/>
      <c r="E13" s="167"/>
      <c r="F13" s="167"/>
      <c r="G13" s="167"/>
      <c r="H13" s="167"/>
      <c r="I13" s="167"/>
      <c r="J13" s="168"/>
    </row>
    <row r="14" spans="1:10">
      <c r="A14" s="169" t="s">
        <v>10</v>
      </c>
      <c r="B14" s="170"/>
      <c r="C14" s="170"/>
      <c r="D14" s="170"/>
      <c r="E14" s="170"/>
      <c r="F14" s="170"/>
      <c r="G14" s="170"/>
      <c r="H14" s="170"/>
      <c r="I14" s="171"/>
      <c r="J14" s="172"/>
    </row>
    <row r="15" spans="1:10" ht="23.45" customHeight="1">
      <c r="A15" s="165" t="s">
        <v>11</v>
      </c>
      <c r="B15" s="166"/>
      <c r="C15" s="166"/>
      <c r="D15" s="166"/>
      <c r="E15" s="157"/>
      <c r="F15" s="157"/>
      <c r="G15" s="157"/>
      <c r="H15" s="157"/>
      <c r="I15" s="157"/>
      <c r="J15" s="158"/>
    </row>
    <row r="16" spans="1:10">
      <c r="A16" s="154" t="s">
        <v>12</v>
      </c>
      <c r="B16" s="155"/>
      <c r="C16" s="155"/>
      <c r="D16" s="155"/>
      <c r="E16" s="167"/>
      <c r="F16" s="167"/>
      <c r="G16" s="167"/>
      <c r="H16" s="167"/>
      <c r="I16" s="167"/>
      <c r="J16" s="168"/>
    </row>
    <row r="17" spans="1:233" ht="12.75">
      <c r="A17" s="154" t="s">
        <v>13</v>
      </c>
      <c r="B17" s="155"/>
      <c r="C17" s="155"/>
      <c r="D17" s="155"/>
      <c r="E17" s="156"/>
      <c r="F17" s="156"/>
      <c r="G17" s="157"/>
      <c r="H17" s="157"/>
      <c r="I17" s="157"/>
      <c r="J17" s="158"/>
    </row>
    <row r="18" spans="1:233" ht="12.75" thickBot="1">
      <c r="A18" s="159" t="s">
        <v>14</v>
      </c>
      <c r="B18" s="160"/>
      <c r="C18" s="160"/>
      <c r="D18" s="160"/>
      <c r="E18" s="157"/>
      <c r="F18" s="157"/>
      <c r="G18" s="157"/>
      <c r="H18" s="157"/>
      <c r="I18" s="157"/>
      <c r="J18" s="158"/>
    </row>
    <row r="19" spans="1:233" ht="60" customHeight="1">
      <c r="A19" s="161" t="s">
        <v>15</v>
      </c>
      <c r="B19" s="162"/>
      <c r="C19" s="162"/>
      <c r="D19" s="162"/>
      <c r="E19" s="163" t="s">
        <v>16</v>
      </c>
      <c r="F19" s="163"/>
      <c r="G19" s="163"/>
      <c r="H19" s="163"/>
      <c r="I19" s="163"/>
      <c r="J19" s="164"/>
    </row>
    <row r="20" spans="1:233" ht="27.6" customHeight="1">
      <c r="A20" s="150" t="s">
        <v>333</v>
      </c>
      <c r="B20" s="151"/>
      <c r="C20" s="151"/>
      <c r="D20" s="151"/>
      <c r="E20" s="152" t="s">
        <v>334</v>
      </c>
      <c r="F20" s="152"/>
      <c r="G20" s="152"/>
      <c r="H20" s="152"/>
      <c r="I20" s="152"/>
      <c r="J20" s="153"/>
    </row>
    <row r="21" spans="1:233" ht="164.45" customHeight="1">
      <c r="A21" s="150" t="s">
        <v>17</v>
      </c>
      <c r="B21" s="151"/>
      <c r="C21" s="151"/>
      <c r="D21" s="151"/>
      <c r="E21" s="152" t="s">
        <v>18</v>
      </c>
      <c r="F21" s="152"/>
      <c r="G21" s="152"/>
      <c r="H21" s="152"/>
      <c r="I21" s="152"/>
      <c r="J21" s="153"/>
    </row>
    <row r="22" spans="1:233" ht="54" customHeight="1">
      <c r="A22" s="150" t="s">
        <v>19</v>
      </c>
      <c r="B22" s="151"/>
      <c r="C22" s="151"/>
      <c r="D22" s="151"/>
      <c r="E22" s="152" t="s">
        <v>20</v>
      </c>
      <c r="F22" s="152"/>
      <c r="G22" s="152"/>
      <c r="H22" s="152"/>
      <c r="I22" s="152"/>
      <c r="J22" s="153"/>
      <c r="L22" s="3"/>
      <c r="M22" s="3"/>
      <c r="N22" s="3"/>
      <c r="O22" s="3"/>
      <c r="P22" s="3"/>
      <c r="Q22" s="3"/>
      <c r="R22" s="3"/>
      <c r="S22" s="3"/>
      <c r="T22" s="3"/>
      <c r="U22" s="3"/>
      <c r="V22" s="3"/>
      <c r="W22" s="3"/>
      <c r="X22" s="3"/>
      <c r="Y22" s="3"/>
      <c r="Z22" s="3"/>
    </row>
    <row r="23" spans="1:233" ht="42" customHeight="1">
      <c r="A23" s="146" t="s">
        <v>21</v>
      </c>
      <c r="B23" s="147"/>
      <c r="C23" s="147"/>
      <c r="D23" s="147"/>
      <c r="E23" s="148" t="s">
        <v>22</v>
      </c>
      <c r="F23" s="148"/>
      <c r="G23" s="148"/>
      <c r="H23" s="148"/>
      <c r="I23" s="148"/>
      <c r="J23" s="149"/>
      <c r="L23" s="3"/>
      <c r="M23" s="3"/>
      <c r="N23" s="3"/>
      <c r="O23" s="3"/>
      <c r="P23" s="3"/>
      <c r="Q23" s="3"/>
      <c r="R23" s="3"/>
      <c r="S23" s="3"/>
      <c r="T23" s="3"/>
      <c r="U23" s="3"/>
      <c r="V23" s="3"/>
      <c r="W23" s="3"/>
      <c r="X23" s="3"/>
      <c r="Y23" s="3"/>
      <c r="Z23" s="3"/>
    </row>
    <row r="24" spans="1:233" ht="28.15" customHeight="1">
      <c r="A24" s="146" t="s">
        <v>23</v>
      </c>
      <c r="B24" s="147"/>
      <c r="C24" s="147"/>
      <c r="D24" s="147"/>
      <c r="E24" s="148" t="s">
        <v>24</v>
      </c>
      <c r="F24" s="148"/>
      <c r="G24" s="148"/>
      <c r="H24" s="148"/>
      <c r="I24" s="148"/>
      <c r="J24" s="149"/>
      <c r="L24" s="3"/>
      <c r="M24" s="3"/>
      <c r="N24" s="3"/>
      <c r="O24" s="3"/>
      <c r="P24" s="3"/>
      <c r="Q24" s="3"/>
      <c r="R24" s="3"/>
      <c r="S24" s="3"/>
      <c r="T24" s="3"/>
      <c r="U24" s="3"/>
      <c r="V24" s="3"/>
      <c r="W24" s="3"/>
      <c r="X24" s="3"/>
      <c r="Y24" s="3"/>
      <c r="Z24" s="3"/>
    </row>
    <row r="25" spans="1:233" ht="28.9" customHeight="1">
      <c r="A25" s="146" t="s">
        <v>25</v>
      </c>
      <c r="B25" s="147"/>
      <c r="C25" s="147"/>
      <c r="D25" s="147"/>
      <c r="E25" s="148" t="s">
        <v>26</v>
      </c>
      <c r="F25" s="148"/>
      <c r="G25" s="148"/>
      <c r="H25" s="148"/>
      <c r="I25" s="148"/>
      <c r="J25" s="149"/>
      <c r="L25" s="3"/>
      <c r="M25" s="3"/>
      <c r="N25" s="3"/>
      <c r="O25" s="3"/>
      <c r="P25" s="3"/>
      <c r="Q25" s="3"/>
      <c r="R25" s="3"/>
      <c r="S25" s="3"/>
      <c r="T25" s="3"/>
      <c r="U25" s="3"/>
      <c r="V25" s="3"/>
      <c r="W25" s="3"/>
      <c r="X25" s="3"/>
      <c r="Y25" s="3"/>
      <c r="Z25" s="3"/>
    </row>
    <row r="26" spans="1:233" ht="75" customHeight="1" thickBot="1">
      <c r="A26" s="131" t="s">
        <v>27</v>
      </c>
      <c r="B26" s="132"/>
      <c r="C26" s="132"/>
      <c r="D26" s="132"/>
      <c r="E26" s="133" t="s">
        <v>28</v>
      </c>
      <c r="F26" s="133"/>
      <c r="G26" s="133"/>
      <c r="H26" s="133"/>
      <c r="I26" s="133"/>
      <c r="J26" s="134"/>
      <c r="L26" s="3"/>
      <c r="M26" s="3"/>
      <c r="N26" s="3"/>
      <c r="O26" s="3"/>
      <c r="P26" s="3"/>
      <c r="Q26" s="3"/>
      <c r="R26" s="3"/>
      <c r="S26" s="3"/>
      <c r="T26" s="3"/>
      <c r="U26" s="3"/>
      <c r="V26" s="3"/>
      <c r="W26" s="3"/>
      <c r="X26" s="3"/>
      <c r="Y26" s="3"/>
      <c r="Z26" s="3"/>
    </row>
    <row r="27" spans="1:233" s="7" customFormat="1" ht="103.15" customHeight="1" collapsed="1">
      <c r="A27" s="4" t="s">
        <v>29</v>
      </c>
      <c r="B27" s="135" t="s">
        <v>30</v>
      </c>
      <c r="C27" s="136"/>
      <c r="D27" s="5" t="s">
        <v>31</v>
      </c>
      <c r="E27" s="5" t="s">
        <v>32</v>
      </c>
      <c r="F27" s="5" t="s">
        <v>33</v>
      </c>
      <c r="G27" s="5" t="s">
        <v>34</v>
      </c>
      <c r="H27" s="5" t="s">
        <v>35</v>
      </c>
      <c r="I27" s="5" t="s">
        <v>36</v>
      </c>
      <c r="J27" s="6" t="s">
        <v>37</v>
      </c>
      <c r="L27" s="3"/>
      <c r="M27" s="3"/>
      <c r="N27" s="3"/>
      <c r="O27" s="3"/>
      <c r="P27" s="3"/>
      <c r="Q27" s="3"/>
      <c r="R27" s="3"/>
      <c r="S27" s="3"/>
      <c r="T27" s="3"/>
      <c r="U27" s="3"/>
      <c r="V27" s="3"/>
      <c r="W27" s="3"/>
      <c r="X27" s="3"/>
      <c r="Y27" s="3"/>
      <c r="Z27" s="3"/>
      <c r="HV27" s="2"/>
      <c r="HW27" s="2"/>
      <c r="HX27" s="2"/>
      <c r="HY27" s="2"/>
    </row>
    <row r="28" spans="1:233" s="3" customFormat="1" ht="28.15" hidden="1" customHeight="1" outlineLevel="1">
      <c r="A28" s="8" t="s">
        <v>204</v>
      </c>
      <c r="B28" s="9" t="s">
        <v>199</v>
      </c>
      <c r="C28" s="10" t="s">
        <v>200</v>
      </c>
      <c r="D28" s="11" t="s">
        <v>327</v>
      </c>
      <c r="E28" s="12" t="str" cm="1">
        <f t="array" ref="E28">IFERROR(IF(LEFT(A28,3)="ЛОТ",B28,CONCATENATE(IFERROR(_xlfn.TEXTJOIN(" ", TRUE, INDEX(_xlfn.TEXTSPLIT(B28, " "), _xlfn.SEQUENCE(15))),IFERROR(_xlfn.TEXTJOIN(" ", TRUE, INDEX(_xlfn.TEXTSPLIT(B28, " "), _xlfn.SEQUENCE(14))),IFERROR(_xlfn.TEXTJOIN(" ", TRUE, INDEX(_xlfn.TEXTSPLIT(B28, " "), _xlfn.SEQUENCE(13))),IFERROR(_xlfn.TEXTJOIN(" ", TRUE, INDEX(_xlfn.TEXTSPLIT(B28, " "), _xlfn.SEQUENCE(12))),IFERROR(_xlfn.TEXTJOIN(" ", TRUE, INDEX(_xlfn.TEXTSPLIT(B28, " "), _xlfn.SEQUENCE(11))),IFERROR(_xlfn.TEXTJOIN(" ", TRUE, INDEX(_xlfn.TEXTSPLIT(B28, " "), _xlfn.SEQUENCE(10))),IFERROR(_xlfn.TEXTJOIN(" ", TRUE, INDEX(_xlfn.TEXTSPLIT(B28, " "), _xlfn.SEQUENCE(9))),IFERROR(_xlfn.TEXTJOIN(" ", TRUE, INDEX(_xlfn.TEXTSPLIT(B28, " "), _xlfn.SEQUENCE(8))),IFERROR(_xlfn.TEXTJOIN(" ", TRUE, INDEX(_xlfn.TEXTSPLIT(B28, " "), _xlfn.SEQUENCE(7))),IFERROR(_xlfn.TEXTJOIN(" ", TRUE, INDEX(_xlfn.TEXTSPLIT(B28, " "), _xlfn.SEQUENCE(6))),IFERROR(_xlfn.TEXTJOIN(" ", TRUE, INDEX(_xlfn.TEXTSPLIT(B28, " "), _xlfn.SEQUENCE(5))),IFERROR(_xlfn.TEXTJOIN(" ", TRUE, INDEX(_xlfn.TEXTSPLIT(B28, " "), _xlfn.SEQUENCE(4))),IFERROR(_xlfn.TEXTJOIN(" ", TRUE, INDEX(_xlfn.TEXTSPLIT(B28, " "), _xlfn.SEQUENCE(3))),IFERROR(_xlfn.TEXTJOIN(" ", TRUE, INDEX(_xlfn.TEXTSPLIT(B28, " "), _xlfn.SEQUENCE(2))),_xlfn.TEXTJOIN(" ", TRUE, INDEX(_xlfn.TEXTSPLIT(B28, " "), _xlfn.SEQUENCE(1))))))))))))))))),"
",R28)),"")</f>
        <v xml:space="preserve">Встановлення водонапірних веж в селах на Херсонщини та Миколаївщини
</v>
      </c>
      <c r="F28" s="10" t="str">
        <f t="shared" ref="F28" si="0">_xlfn.TRANSLATE(E28,"UK","EN")</f>
        <v xml:space="preserve">Installation of water towers in villages in Kherson and Mykolaiv regions
</v>
      </c>
      <c r="G28" s="11" t="s">
        <v>204</v>
      </c>
      <c r="H28" s="13" t="s">
        <v>204</v>
      </c>
      <c r="I28" s="14"/>
      <c r="J28" s="15" t="str">
        <f>IFERROR(IF(H28="","",I28*H28),0)</f>
        <v/>
      </c>
      <c r="HV28" s="2"/>
      <c r="HW28" s="2"/>
      <c r="HX28" s="2"/>
      <c r="HY28" s="2"/>
    </row>
    <row r="29" spans="1:233" s="3" customFormat="1" ht="36">
      <c r="A29" s="8" t="s">
        <v>47</v>
      </c>
      <c r="B29" s="9" t="s">
        <v>241</v>
      </c>
      <c r="C29" s="10" t="s">
        <v>288</v>
      </c>
      <c r="D29" s="11" t="s">
        <v>204</v>
      </c>
      <c r="E29" s="12" t="str">
        <f>B29</f>
        <v>Встановлення водонапірної вежі в с. Велика Олександрівка (Херсонська область)</v>
      </c>
      <c r="F29" s="10"/>
      <c r="G29" s="11" t="s">
        <v>204</v>
      </c>
      <c r="H29" s="13" t="s">
        <v>204</v>
      </c>
      <c r="I29" s="14"/>
      <c r="J29" s="15" t="str">
        <f t="shared" ref="J29:J92" si="1">IFERROR(IF(H29="","",I29*H29),0)</f>
        <v/>
      </c>
      <c r="HV29" s="2"/>
      <c r="HW29" s="2"/>
      <c r="HX29" s="2"/>
      <c r="HY29" s="2"/>
    </row>
    <row r="30" spans="1:233" s="3" customFormat="1">
      <c r="A30" s="8" t="s">
        <v>205</v>
      </c>
      <c r="B30" s="9" t="s">
        <v>242</v>
      </c>
      <c r="C30" s="10" t="s">
        <v>289</v>
      </c>
      <c r="D30" s="11" t="s">
        <v>204</v>
      </c>
      <c r="E30" s="12" t="str">
        <f>B30</f>
        <v>Перелік робіт</v>
      </c>
      <c r="F30" s="10"/>
      <c r="G30" s="11" t="s">
        <v>204</v>
      </c>
      <c r="H30" s="13" t="s">
        <v>204</v>
      </c>
      <c r="I30" s="14"/>
      <c r="J30" s="15" t="str">
        <f t="shared" si="1"/>
        <v/>
      </c>
      <c r="HV30" s="2"/>
      <c r="HW30" s="2"/>
      <c r="HX30" s="2"/>
      <c r="HY30" s="2"/>
    </row>
    <row r="31" spans="1:233" s="3" customFormat="1" ht="24">
      <c r="A31" s="8" t="s">
        <v>49</v>
      </c>
      <c r="B31" s="9" t="s">
        <v>243</v>
      </c>
      <c r="C31" s="10" t="s">
        <v>290</v>
      </c>
      <c r="D31" s="11" t="s">
        <v>327</v>
      </c>
      <c r="E31" s="12"/>
      <c r="F31" s="10"/>
      <c r="G31" s="11" t="s">
        <v>328</v>
      </c>
      <c r="H31" s="13">
        <v>1</v>
      </c>
      <c r="I31" s="14"/>
      <c r="J31" s="15">
        <f t="shared" si="1"/>
        <v>0</v>
      </c>
      <c r="HV31" s="2"/>
      <c r="HW31" s="2"/>
      <c r="HX31" s="2"/>
      <c r="HY31" s="2"/>
    </row>
    <row r="32" spans="1:233" s="3" customFormat="1" ht="36">
      <c r="A32" s="8" t="s">
        <v>51</v>
      </c>
      <c r="B32" s="9" t="s">
        <v>244</v>
      </c>
      <c r="C32" s="10" t="s">
        <v>291</v>
      </c>
      <c r="D32" s="11" t="s">
        <v>327</v>
      </c>
      <c r="E32" s="12"/>
      <c r="F32" s="10"/>
      <c r="G32" s="11" t="s">
        <v>329</v>
      </c>
      <c r="H32" s="13">
        <v>14</v>
      </c>
      <c r="I32" s="14"/>
      <c r="J32" s="15">
        <f t="shared" si="1"/>
        <v>0</v>
      </c>
      <c r="HV32" s="2"/>
      <c r="HW32" s="2"/>
      <c r="HX32" s="2"/>
      <c r="HY32" s="2"/>
    </row>
    <row r="33" spans="1:233" s="16" customFormat="1" ht="36">
      <c r="A33" s="8" t="s">
        <v>53</v>
      </c>
      <c r="B33" s="9" t="s">
        <v>245</v>
      </c>
      <c r="C33" s="10" t="s">
        <v>292</v>
      </c>
      <c r="D33" s="11" t="s">
        <v>327</v>
      </c>
      <c r="E33" s="12"/>
      <c r="F33" s="10"/>
      <c r="G33" s="11" t="s">
        <v>329</v>
      </c>
      <c r="H33" s="13">
        <v>3</v>
      </c>
      <c r="I33" s="14"/>
      <c r="J33" s="15">
        <f t="shared" si="1"/>
        <v>0</v>
      </c>
      <c r="L33" s="3"/>
      <c r="M33" s="3"/>
      <c r="N33" s="3"/>
      <c r="O33" s="3"/>
      <c r="P33" s="3"/>
      <c r="Q33" s="3"/>
      <c r="R33" s="3"/>
      <c r="S33" s="3"/>
      <c r="T33" s="3"/>
      <c r="U33" s="3"/>
      <c r="V33" s="3"/>
      <c r="W33" s="3"/>
      <c r="X33" s="3"/>
      <c r="Y33" s="3"/>
      <c r="Z33" s="3"/>
      <c r="HV33" s="2"/>
      <c r="HW33" s="2"/>
      <c r="HX33" s="2"/>
      <c r="HY33" s="2"/>
    </row>
    <row r="34" spans="1:233" s="3" customFormat="1" ht="36">
      <c r="A34" s="8" t="s">
        <v>55</v>
      </c>
      <c r="B34" s="9" t="s">
        <v>246</v>
      </c>
      <c r="C34" s="10" t="s">
        <v>293</v>
      </c>
      <c r="D34" s="11" t="s">
        <v>327</v>
      </c>
      <c r="E34" s="12"/>
      <c r="F34" s="10"/>
      <c r="G34" s="11" t="s">
        <v>329</v>
      </c>
      <c r="H34" s="13">
        <v>120</v>
      </c>
      <c r="I34" s="14"/>
      <c r="J34" s="15">
        <f t="shared" si="1"/>
        <v>0</v>
      </c>
      <c r="HV34" s="2"/>
      <c r="HW34" s="2"/>
      <c r="HX34" s="2"/>
      <c r="HY34" s="2"/>
    </row>
    <row r="35" spans="1:233" s="3" customFormat="1" ht="24">
      <c r="A35" s="8" t="s">
        <v>57</v>
      </c>
      <c r="B35" s="9" t="s">
        <v>247</v>
      </c>
      <c r="C35" s="10" t="s">
        <v>294</v>
      </c>
      <c r="D35" s="11" t="s">
        <v>327</v>
      </c>
      <c r="E35" s="12"/>
      <c r="F35" s="10"/>
      <c r="G35" s="11" t="s">
        <v>329</v>
      </c>
      <c r="H35" s="13">
        <v>1.84</v>
      </c>
      <c r="I35" s="14"/>
      <c r="J35" s="15">
        <f t="shared" si="1"/>
        <v>0</v>
      </c>
      <c r="HV35" s="2"/>
      <c r="HW35" s="2"/>
      <c r="HX35" s="2"/>
      <c r="HY35" s="2"/>
    </row>
    <row r="36" spans="1:233" s="3" customFormat="1" ht="126.75" customHeight="1">
      <c r="A36" s="8" t="s">
        <v>59</v>
      </c>
      <c r="B36" s="9" t="s">
        <v>248</v>
      </c>
      <c r="C36" s="10" t="s">
        <v>295</v>
      </c>
      <c r="D36" s="11" t="s">
        <v>327</v>
      </c>
      <c r="E36" s="12"/>
      <c r="F36" s="10"/>
      <c r="G36" s="11" t="s">
        <v>329</v>
      </c>
      <c r="H36" s="13">
        <v>12.25</v>
      </c>
      <c r="I36" s="14"/>
      <c r="J36" s="15">
        <f t="shared" si="1"/>
        <v>0</v>
      </c>
      <c r="HV36" s="2"/>
      <c r="HW36" s="2"/>
      <c r="HX36" s="2"/>
      <c r="HY36" s="2"/>
    </row>
    <row r="37" spans="1:233" s="16" customFormat="1" ht="84">
      <c r="A37" s="8" t="s">
        <v>61</v>
      </c>
      <c r="B37" s="9" t="s">
        <v>249</v>
      </c>
      <c r="C37" s="10" t="s">
        <v>296</v>
      </c>
      <c r="D37" s="11" t="s">
        <v>327</v>
      </c>
      <c r="E37" s="12"/>
      <c r="F37" s="10"/>
      <c r="G37" s="11" t="s">
        <v>329</v>
      </c>
      <c r="H37" s="13">
        <v>1.2</v>
      </c>
      <c r="I37" s="14"/>
      <c r="J37" s="15">
        <f t="shared" si="1"/>
        <v>0</v>
      </c>
      <c r="L37" s="3"/>
      <c r="M37" s="3"/>
      <c r="N37" s="3"/>
      <c r="O37" s="3"/>
      <c r="P37" s="3"/>
      <c r="Q37" s="3"/>
      <c r="R37" s="3"/>
      <c r="S37" s="3"/>
      <c r="T37" s="3"/>
      <c r="U37" s="3"/>
      <c r="V37" s="3"/>
      <c r="W37" s="3"/>
      <c r="X37" s="3"/>
      <c r="Y37" s="3"/>
      <c r="Z37" s="3"/>
      <c r="HV37" s="2"/>
      <c r="HW37" s="2"/>
      <c r="HX37" s="2"/>
      <c r="HY37" s="2"/>
    </row>
    <row r="38" spans="1:233" s="3" customFormat="1" ht="36">
      <c r="A38" s="8" t="s">
        <v>63</v>
      </c>
      <c r="B38" s="9" t="s">
        <v>250</v>
      </c>
      <c r="C38" s="10" t="s">
        <v>297</v>
      </c>
      <c r="D38" s="11" t="s">
        <v>327</v>
      </c>
      <c r="E38" s="12"/>
      <c r="F38" s="10"/>
      <c r="G38" s="11" t="s">
        <v>328</v>
      </c>
      <c r="H38" s="13">
        <v>1</v>
      </c>
      <c r="I38" s="14"/>
      <c r="J38" s="15">
        <f t="shared" si="1"/>
        <v>0</v>
      </c>
      <c r="HV38" s="2"/>
      <c r="HW38" s="2"/>
      <c r="HX38" s="2"/>
      <c r="HY38" s="2"/>
    </row>
    <row r="39" spans="1:233" s="16" customFormat="1">
      <c r="A39" s="8" t="s">
        <v>206</v>
      </c>
      <c r="B39" s="9" t="s">
        <v>251</v>
      </c>
      <c r="C39" s="10" t="s">
        <v>298</v>
      </c>
      <c r="D39" s="11" t="s">
        <v>204</v>
      </c>
      <c r="E39" s="12" t="str">
        <f>B39</f>
        <v>Матеріали та обладнання</v>
      </c>
      <c r="F39" s="10"/>
      <c r="G39" s="11" t="s">
        <v>204</v>
      </c>
      <c r="H39" s="13" t="s">
        <v>204</v>
      </c>
      <c r="I39" s="14"/>
      <c r="J39" s="15" t="str">
        <f t="shared" si="1"/>
        <v/>
      </c>
      <c r="L39" s="3"/>
      <c r="M39" s="3"/>
      <c r="N39" s="3"/>
      <c r="O39" s="3"/>
      <c r="P39" s="3"/>
      <c r="Q39" s="3"/>
      <c r="R39" s="3"/>
      <c r="S39" s="3"/>
      <c r="T39" s="3"/>
      <c r="U39" s="3"/>
      <c r="V39" s="3"/>
      <c r="W39" s="3"/>
      <c r="X39" s="3"/>
      <c r="Y39" s="3"/>
      <c r="Z39" s="3"/>
      <c r="HV39" s="2"/>
      <c r="HW39" s="2"/>
      <c r="HX39" s="2"/>
      <c r="HY39" s="2"/>
    </row>
    <row r="40" spans="1:233" s="3" customFormat="1" ht="409.5">
      <c r="A40" s="8" t="s">
        <v>207</v>
      </c>
      <c r="B40" s="9" t="s">
        <v>252</v>
      </c>
      <c r="C40" s="10" t="s">
        <v>299</v>
      </c>
      <c r="D40" s="11" t="s">
        <v>327</v>
      </c>
      <c r="E40" s="12"/>
      <c r="F40" s="10"/>
      <c r="G40" s="11" t="s">
        <v>330</v>
      </c>
      <c r="H40" s="13">
        <v>1</v>
      </c>
      <c r="I40" s="14"/>
      <c r="J40" s="15">
        <f t="shared" si="1"/>
        <v>0</v>
      </c>
      <c r="HV40" s="2"/>
      <c r="HW40" s="2"/>
      <c r="HX40" s="2"/>
      <c r="HY40" s="2"/>
    </row>
    <row r="41" spans="1:233" s="3" customFormat="1" ht="24">
      <c r="A41" s="8" t="s">
        <v>208</v>
      </c>
      <c r="B41" s="9" t="s">
        <v>253</v>
      </c>
      <c r="C41" s="10" t="s">
        <v>300</v>
      </c>
      <c r="D41" s="11" t="s">
        <v>327</v>
      </c>
      <c r="E41" s="12"/>
      <c r="F41" s="10"/>
      <c r="G41" s="11" t="s">
        <v>329</v>
      </c>
      <c r="H41" s="13">
        <v>10</v>
      </c>
      <c r="I41" s="14"/>
      <c r="J41" s="15">
        <f t="shared" si="1"/>
        <v>0</v>
      </c>
      <c r="HV41" s="2"/>
      <c r="HW41" s="2"/>
      <c r="HX41" s="2"/>
      <c r="HY41" s="2"/>
    </row>
    <row r="42" spans="1:233" s="3" customFormat="1">
      <c r="A42" s="8" t="s">
        <v>209</v>
      </c>
      <c r="B42" s="9" t="s">
        <v>254</v>
      </c>
      <c r="C42" s="10" t="s">
        <v>301</v>
      </c>
      <c r="D42" s="11" t="s">
        <v>204</v>
      </c>
      <c r="E42" s="12" t="str">
        <f>B42</f>
        <v>Інші операційні витрати.</v>
      </c>
      <c r="F42" s="10"/>
      <c r="G42" s="11" t="s">
        <v>204</v>
      </c>
      <c r="H42" s="13" t="s">
        <v>204</v>
      </c>
      <c r="I42" s="14"/>
      <c r="J42" s="15" t="str">
        <f t="shared" si="1"/>
        <v/>
      </c>
      <c r="HV42" s="2"/>
      <c r="HW42" s="2"/>
      <c r="HX42" s="2"/>
      <c r="HY42" s="2"/>
    </row>
    <row r="43" spans="1:233" s="16" customFormat="1" ht="24">
      <c r="A43" s="8" t="s">
        <v>65</v>
      </c>
      <c r="B43" s="9" t="s">
        <v>255</v>
      </c>
      <c r="C43" s="10" t="s">
        <v>302</v>
      </c>
      <c r="D43" s="11" t="s">
        <v>327</v>
      </c>
      <c r="E43" s="12"/>
      <c r="F43" s="10"/>
      <c r="G43" s="11" t="s">
        <v>328</v>
      </c>
      <c r="H43" s="13">
        <v>1</v>
      </c>
      <c r="I43" s="14"/>
      <c r="J43" s="15">
        <f t="shared" si="1"/>
        <v>0</v>
      </c>
      <c r="L43" s="3"/>
      <c r="M43" s="3"/>
      <c r="N43" s="3"/>
      <c r="O43" s="3"/>
      <c r="P43" s="3"/>
      <c r="Q43" s="3"/>
      <c r="R43" s="3"/>
      <c r="S43" s="3"/>
      <c r="T43" s="3"/>
      <c r="U43" s="3"/>
      <c r="V43" s="3"/>
      <c r="W43" s="3"/>
      <c r="X43" s="3"/>
      <c r="Y43" s="3"/>
      <c r="Z43" s="3"/>
      <c r="HV43" s="2"/>
      <c r="HW43" s="2"/>
      <c r="HX43" s="2"/>
      <c r="HY43" s="2"/>
    </row>
    <row r="44" spans="1:233" s="3" customFormat="1" ht="36">
      <c r="A44" s="8" t="s">
        <v>67</v>
      </c>
      <c r="B44" s="9" t="s">
        <v>256</v>
      </c>
      <c r="C44" s="10" t="s">
        <v>303</v>
      </c>
      <c r="D44" s="11" t="s">
        <v>204</v>
      </c>
      <c r="E44" s="12" t="str">
        <f>B44</f>
        <v>Встановлення водонапірної вежі в с. Червона Людмилівка (Херсонська область)</v>
      </c>
      <c r="F44" s="10"/>
      <c r="G44" s="11" t="s">
        <v>204</v>
      </c>
      <c r="H44" s="13" t="s">
        <v>204</v>
      </c>
      <c r="I44" s="14"/>
      <c r="J44" s="15" t="str">
        <f t="shared" si="1"/>
        <v/>
      </c>
      <c r="HV44" s="2"/>
      <c r="HW44" s="2"/>
      <c r="HX44" s="2"/>
      <c r="HY44" s="2"/>
    </row>
    <row r="45" spans="1:233" s="16" customFormat="1">
      <c r="A45" s="8" t="s">
        <v>210</v>
      </c>
      <c r="B45" s="9" t="s">
        <v>242</v>
      </c>
      <c r="C45" s="10" t="s">
        <v>289</v>
      </c>
      <c r="D45" s="11" t="s">
        <v>204</v>
      </c>
      <c r="E45" s="12" t="str">
        <f>B45</f>
        <v>Перелік робіт</v>
      </c>
      <c r="F45" s="10"/>
      <c r="G45" s="11" t="s">
        <v>204</v>
      </c>
      <c r="H45" s="13" t="s">
        <v>204</v>
      </c>
      <c r="I45" s="14"/>
      <c r="J45" s="15" t="str">
        <f t="shared" si="1"/>
        <v/>
      </c>
      <c r="L45" s="3"/>
      <c r="M45" s="3"/>
      <c r="N45" s="3"/>
      <c r="O45" s="3"/>
      <c r="P45" s="3"/>
      <c r="Q45" s="3"/>
      <c r="R45" s="3"/>
      <c r="S45" s="3"/>
      <c r="T45" s="3"/>
      <c r="U45" s="3"/>
      <c r="V45" s="3"/>
      <c r="W45" s="3"/>
      <c r="X45" s="3"/>
      <c r="Y45" s="3"/>
      <c r="Z45" s="3"/>
      <c r="HV45" s="2"/>
      <c r="HW45" s="2"/>
      <c r="HX45" s="2"/>
      <c r="HY45" s="2"/>
    </row>
    <row r="46" spans="1:233" s="3" customFormat="1" ht="24">
      <c r="A46" s="8" t="s">
        <v>69</v>
      </c>
      <c r="B46" s="9" t="s">
        <v>243</v>
      </c>
      <c r="C46" s="10" t="s">
        <v>290</v>
      </c>
      <c r="D46" s="11" t="s">
        <v>327</v>
      </c>
      <c r="E46" s="12"/>
      <c r="F46" s="10"/>
      <c r="G46" s="11" t="s">
        <v>328</v>
      </c>
      <c r="H46" s="13">
        <v>1</v>
      </c>
      <c r="I46" s="14"/>
      <c r="J46" s="15">
        <f t="shared" si="1"/>
        <v>0</v>
      </c>
      <c r="HV46" s="2"/>
      <c r="HW46" s="2"/>
      <c r="HX46" s="2"/>
      <c r="HY46" s="2"/>
    </row>
    <row r="47" spans="1:233" s="16" customFormat="1" ht="36">
      <c r="A47" s="8" t="s">
        <v>70</v>
      </c>
      <c r="B47" s="9" t="s">
        <v>244</v>
      </c>
      <c r="C47" s="10" t="s">
        <v>291</v>
      </c>
      <c r="D47" s="11" t="s">
        <v>327</v>
      </c>
      <c r="E47" s="12"/>
      <c r="F47" s="10"/>
      <c r="G47" s="11" t="s">
        <v>329</v>
      </c>
      <c r="H47" s="13">
        <v>14</v>
      </c>
      <c r="I47" s="14"/>
      <c r="J47" s="15">
        <f t="shared" si="1"/>
        <v>0</v>
      </c>
      <c r="L47" s="3"/>
      <c r="M47" s="3"/>
      <c r="N47" s="3"/>
      <c r="O47" s="3"/>
      <c r="P47" s="3"/>
      <c r="Q47" s="3"/>
      <c r="R47" s="3"/>
      <c r="S47" s="3"/>
      <c r="T47" s="3"/>
      <c r="U47" s="3"/>
      <c r="V47" s="3"/>
      <c r="W47" s="3"/>
      <c r="X47" s="3"/>
      <c r="Y47" s="3"/>
      <c r="Z47" s="3"/>
      <c r="HV47" s="2"/>
      <c r="HW47" s="2"/>
      <c r="HX47" s="2"/>
      <c r="HY47" s="2"/>
    </row>
    <row r="48" spans="1:233" s="3" customFormat="1" ht="36">
      <c r="A48" s="8" t="s">
        <v>71</v>
      </c>
      <c r="B48" s="9" t="s">
        <v>245</v>
      </c>
      <c r="C48" s="10" t="s">
        <v>292</v>
      </c>
      <c r="D48" s="11" t="s">
        <v>327</v>
      </c>
      <c r="E48" s="12"/>
      <c r="F48" s="10"/>
      <c r="G48" s="11" t="s">
        <v>329</v>
      </c>
      <c r="H48" s="13">
        <v>3</v>
      </c>
      <c r="I48" s="14"/>
      <c r="J48" s="15">
        <f t="shared" si="1"/>
        <v>0</v>
      </c>
      <c r="HV48" s="2"/>
      <c r="HW48" s="2"/>
      <c r="HX48" s="2"/>
      <c r="HY48" s="2"/>
    </row>
    <row r="49" spans="1:233" s="16" customFormat="1" ht="36">
      <c r="A49" s="8" t="s">
        <v>72</v>
      </c>
      <c r="B49" s="9" t="s">
        <v>246</v>
      </c>
      <c r="C49" s="10" t="s">
        <v>293</v>
      </c>
      <c r="D49" s="11" t="s">
        <v>327</v>
      </c>
      <c r="E49" s="12"/>
      <c r="F49" s="10"/>
      <c r="G49" s="11" t="s">
        <v>329</v>
      </c>
      <c r="H49" s="13">
        <v>120</v>
      </c>
      <c r="I49" s="14"/>
      <c r="J49" s="15">
        <f t="shared" si="1"/>
        <v>0</v>
      </c>
      <c r="L49" s="3"/>
      <c r="M49" s="3"/>
      <c r="N49" s="3"/>
      <c r="O49" s="3"/>
      <c r="P49" s="3"/>
      <c r="Q49" s="3"/>
      <c r="R49" s="3"/>
      <c r="S49" s="3"/>
      <c r="T49" s="3"/>
      <c r="U49" s="3"/>
      <c r="V49" s="3"/>
      <c r="W49" s="3"/>
      <c r="X49" s="3"/>
      <c r="Y49" s="3"/>
      <c r="Z49" s="3"/>
      <c r="HV49" s="2"/>
      <c r="HW49" s="2"/>
      <c r="HX49" s="2"/>
      <c r="HY49" s="2"/>
    </row>
    <row r="50" spans="1:233" s="3" customFormat="1" ht="24">
      <c r="A50" s="8" t="s">
        <v>73</v>
      </c>
      <c r="B50" s="9" t="s">
        <v>247</v>
      </c>
      <c r="C50" s="10" t="s">
        <v>294</v>
      </c>
      <c r="D50" s="11" t="s">
        <v>327</v>
      </c>
      <c r="E50" s="12"/>
      <c r="F50" s="10"/>
      <c r="G50" s="11" t="s">
        <v>329</v>
      </c>
      <c r="H50" s="13">
        <v>1.84</v>
      </c>
      <c r="I50" s="14"/>
      <c r="J50" s="15">
        <f t="shared" si="1"/>
        <v>0</v>
      </c>
      <c r="HV50" s="2"/>
      <c r="HW50" s="2"/>
      <c r="HX50" s="2"/>
      <c r="HY50" s="2"/>
    </row>
    <row r="51" spans="1:233" s="3" customFormat="1" ht="120">
      <c r="A51" s="8" t="s">
        <v>74</v>
      </c>
      <c r="B51" s="9" t="s">
        <v>248</v>
      </c>
      <c r="C51" s="10" t="s">
        <v>304</v>
      </c>
      <c r="D51" s="11" t="s">
        <v>327</v>
      </c>
      <c r="E51" s="12"/>
      <c r="F51" s="10"/>
      <c r="G51" s="11" t="s">
        <v>329</v>
      </c>
      <c r="H51" s="13">
        <v>12.25</v>
      </c>
      <c r="I51" s="14"/>
      <c r="J51" s="15">
        <f t="shared" si="1"/>
        <v>0</v>
      </c>
      <c r="HV51" s="2"/>
      <c r="HW51" s="2"/>
      <c r="HX51" s="2"/>
      <c r="HY51" s="2"/>
    </row>
    <row r="52" spans="1:233" s="3" customFormat="1" ht="84">
      <c r="A52" s="8" t="s">
        <v>76</v>
      </c>
      <c r="B52" s="9" t="s">
        <v>249</v>
      </c>
      <c r="C52" s="10" t="s">
        <v>305</v>
      </c>
      <c r="D52" s="11" t="s">
        <v>327</v>
      </c>
      <c r="E52" s="12"/>
      <c r="F52" s="10"/>
      <c r="G52" s="11" t="s">
        <v>329</v>
      </c>
      <c r="H52" s="13">
        <v>1.2</v>
      </c>
      <c r="I52" s="14"/>
      <c r="J52" s="15">
        <f t="shared" si="1"/>
        <v>0</v>
      </c>
      <c r="HV52" s="2"/>
      <c r="HW52" s="2"/>
      <c r="HX52" s="2"/>
      <c r="HY52" s="2"/>
    </row>
    <row r="53" spans="1:233" s="3" customFormat="1" ht="36">
      <c r="A53" s="8" t="s">
        <v>78</v>
      </c>
      <c r="B53" s="9" t="s">
        <v>250</v>
      </c>
      <c r="C53" s="10" t="s">
        <v>297</v>
      </c>
      <c r="D53" s="11" t="s">
        <v>327</v>
      </c>
      <c r="E53" s="12"/>
      <c r="F53" s="10"/>
      <c r="G53" s="11" t="s">
        <v>328</v>
      </c>
      <c r="H53" s="13">
        <v>1</v>
      </c>
      <c r="I53" s="14"/>
      <c r="J53" s="15">
        <f t="shared" si="1"/>
        <v>0</v>
      </c>
      <c r="HV53" s="2"/>
      <c r="HW53" s="2"/>
      <c r="HX53" s="2"/>
      <c r="HY53" s="2"/>
    </row>
    <row r="54" spans="1:233" s="3" customFormat="1" ht="24">
      <c r="A54" s="8" t="s">
        <v>211</v>
      </c>
      <c r="B54" s="9" t="s">
        <v>251</v>
      </c>
      <c r="C54" s="10" t="s">
        <v>306</v>
      </c>
      <c r="D54" s="11" t="s">
        <v>204</v>
      </c>
      <c r="E54" s="12" t="str">
        <f>B54</f>
        <v>Матеріали та обладнання</v>
      </c>
      <c r="F54" s="10"/>
      <c r="G54" s="11" t="s">
        <v>204</v>
      </c>
      <c r="H54" s="13" t="s">
        <v>204</v>
      </c>
      <c r="I54" s="14"/>
      <c r="J54" s="15" t="str">
        <f t="shared" si="1"/>
        <v/>
      </c>
      <c r="HV54" s="2"/>
      <c r="HW54" s="2"/>
      <c r="HX54" s="2"/>
      <c r="HY54" s="2"/>
    </row>
    <row r="55" spans="1:233" s="16" customFormat="1" ht="409.5">
      <c r="A55" s="8" t="s">
        <v>212</v>
      </c>
      <c r="B55" s="9" t="s">
        <v>257</v>
      </c>
      <c r="C55" s="10" t="s">
        <v>307</v>
      </c>
      <c r="D55" s="11" t="s">
        <v>327</v>
      </c>
      <c r="E55" s="12"/>
      <c r="F55" s="10"/>
      <c r="G55" s="11" t="s">
        <v>330</v>
      </c>
      <c r="H55" s="13">
        <v>1</v>
      </c>
      <c r="I55" s="14"/>
      <c r="J55" s="15">
        <f t="shared" si="1"/>
        <v>0</v>
      </c>
      <c r="L55" s="3"/>
      <c r="M55" s="3"/>
      <c r="N55" s="3"/>
      <c r="O55" s="3"/>
      <c r="P55" s="3"/>
      <c r="Q55" s="3"/>
      <c r="R55" s="3"/>
      <c r="S55" s="3"/>
      <c r="T55" s="3"/>
      <c r="U55" s="3"/>
      <c r="V55" s="3"/>
      <c r="W55" s="3"/>
      <c r="X55" s="3"/>
      <c r="Y55" s="3"/>
      <c r="Z55" s="3"/>
      <c r="HV55" s="2"/>
      <c r="HW55" s="2"/>
      <c r="HX55" s="2"/>
      <c r="HY55" s="2"/>
    </row>
    <row r="56" spans="1:233" s="3" customFormat="1" ht="24">
      <c r="A56" s="8" t="s">
        <v>213</v>
      </c>
      <c r="B56" s="9" t="s">
        <v>253</v>
      </c>
      <c r="C56" s="10" t="s">
        <v>300</v>
      </c>
      <c r="D56" s="11" t="s">
        <v>327</v>
      </c>
      <c r="E56" s="12"/>
      <c r="F56" s="10"/>
      <c r="G56" s="11" t="s">
        <v>329</v>
      </c>
      <c r="H56" s="13">
        <v>10</v>
      </c>
      <c r="I56" s="14"/>
      <c r="J56" s="15">
        <f t="shared" si="1"/>
        <v>0</v>
      </c>
      <c r="HV56" s="2"/>
      <c r="HW56" s="2"/>
      <c r="HX56" s="2"/>
      <c r="HY56" s="2"/>
    </row>
    <row r="57" spans="1:233" s="3" customFormat="1">
      <c r="A57" s="8" t="s">
        <v>214</v>
      </c>
      <c r="B57" s="9" t="s">
        <v>254</v>
      </c>
      <c r="C57" s="10" t="s">
        <v>301</v>
      </c>
      <c r="D57" s="11" t="s">
        <v>204</v>
      </c>
      <c r="E57" s="12" t="str">
        <f>B57</f>
        <v>Інші операційні витрати.</v>
      </c>
      <c r="F57" s="10"/>
      <c r="G57" s="11" t="s">
        <v>204</v>
      </c>
      <c r="H57" s="13" t="s">
        <v>204</v>
      </c>
      <c r="I57" s="14"/>
      <c r="J57" s="15" t="str">
        <f t="shared" si="1"/>
        <v/>
      </c>
      <c r="HV57" s="2"/>
      <c r="HW57" s="2"/>
      <c r="HX57" s="2"/>
      <c r="HY57" s="2"/>
    </row>
    <row r="58" spans="1:233" s="3" customFormat="1" ht="24">
      <c r="A58" s="8" t="s">
        <v>79</v>
      </c>
      <c r="B58" s="9" t="s">
        <v>255</v>
      </c>
      <c r="C58" s="10"/>
      <c r="D58" s="11" t="s">
        <v>327</v>
      </c>
      <c r="E58" s="12"/>
      <c r="F58" s="10"/>
      <c r="G58" s="11" t="s">
        <v>328</v>
      </c>
      <c r="H58" s="13">
        <v>1</v>
      </c>
      <c r="I58" s="14"/>
      <c r="J58" s="15">
        <f t="shared" si="1"/>
        <v>0</v>
      </c>
      <c r="HV58" s="2"/>
      <c r="HW58" s="2"/>
      <c r="HX58" s="2"/>
      <c r="HY58" s="2"/>
    </row>
    <row r="59" spans="1:233" s="3" customFormat="1" ht="36">
      <c r="A59" s="8" t="s">
        <v>80</v>
      </c>
      <c r="B59" s="9" t="s">
        <v>402</v>
      </c>
      <c r="C59" s="10" t="s">
        <v>403</v>
      </c>
      <c r="D59" s="11" t="s">
        <v>204</v>
      </c>
      <c r="E59" s="12" t="str">
        <f>B59</f>
        <v>Встановлення водонапірної вежі в с. Любомирівка (Миколаївська область)</v>
      </c>
      <c r="F59" s="10"/>
      <c r="G59" s="11" t="s">
        <v>204</v>
      </c>
      <c r="H59" s="13" t="s">
        <v>204</v>
      </c>
      <c r="I59" s="14"/>
      <c r="J59" s="15" t="str">
        <f t="shared" si="1"/>
        <v/>
      </c>
      <c r="HV59" s="2"/>
      <c r="HW59" s="2"/>
      <c r="HX59" s="2"/>
      <c r="HY59" s="2"/>
    </row>
    <row r="60" spans="1:233" s="3" customFormat="1">
      <c r="A60" s="8" t="s">
        <v>215</v>
      </c>
      <c r="B60" s="9" t="s">
        <v>258</v>
      </c>
      <c r="C60" s="10" t="s">
        <v>308</v>
      </c>
      <c r="D60" s="11" t="s">
        <v>204</v>
      </c>
      <c r="E60" s="12" t="str">
        <f>B60</f>
        <v xml:space="preserve">Перелік робот </v>
      </c>
      <c r="F60" s="10"/>
      <c r="G60" s="11" t="s">
        <v>204</v>
      </c>
      <c r="H60" s="13" t="s">
        <v>204</v>
      </c>
      <c r="I60" s="14"/>
      <c r="J60" s="15" t="str">
        <f t="shared" si="1"/>
        <v/>
      </c>
      <c r="HV60" s="2"/>
      <c r="HW60" s="2"/>
      <c r="HX60" s="2"/>
      <c r="HY60" s="2"/>
    </row>
    <row r="61" spans="1:233" s="3" customFormat="1" ht="24">
      <c r="A61" s="8" t="s">
        <v>81</v>
      </c>
      <c r="B61" s="9" t="s">
        <v>259</v>
      </c>
      <c r="C61" s="10" t="s">
        <v>290</v>
      </c>
      <c r="D61" s="11" t="s">
        <v>327</v>
      </c>
      <c r="E61" s="12"/>
      <c r="F61" s="10"/>
      <c r="G61" s="11" t="s">
        <v>328</v>
      </c>
      <c r="H61" s="13">
        <v>2</v>
      </c>
      <c r="I61" s="14"/>
      <c r="J61" s="15">
        <f t="shared" si="1"/>
        <v>0</v>
      </c>
      <c r="HV61" s="2"/>
      <c r="HW61" s="2"/>
      <c r="HX61" s="2"/>
      <c r="HY61" s="2"/>
    </row>
    <row r="62" spans="1:233" s="3" customFormat="1" ht="36">
      <c r="A62" s="8" t="s">
        <v>83</v>
      </c>
      <c r="B62" s="9" t="s">
        <v>260</v>
      </c>
      <c r="C62" s="10" t="s">
        <v>291</v>
      </c>
      <c r="D62" s="11" t="s">
        <v>327</v>
      </c>
      <c r="E62" s="12"/>
      <c r="F62" s="10"/>
      <c r="G62" s="11" t="s">
        <v>329</v>
      </c>
      <c r="H62" s="13">
        <v>14</v>
      </c>
      <c r="I62" s="14"/>
      <c r="J62" s="15">
        <f t="shared" si="1"/>
        <v>0</v>
      </c>
      <c r="HV62" s="2"/>
      <c r="HW62" s="2"/>
      <c r="HX62" s="2"/>
      <c r="HY62" s="2"/>
    </row>
    <row r="63" spans="1:233" s="3" customFormat="1" ht="36">
      <c r="A63" s="8" t="s">
        <v>85</v>
      </c>
      <c r="B63" s="9" t="s">
        <v>261</v>
      </c>
      <c r="C63" s="10" t="s">
        <v>292</v>
      </c>
      <c r="D63" s="11" t="s">
        <v>327</v>
      </c>
      <c r="E63" s="12"/>
      <c r="F63" s="10"/>
      <c r="G63" s="11" t="s">
        <v>329</v>
      </c>
      <c r="H63" s="13">
        <v>3</v>
      </c>
      <c r="I63" s="14"/>
      <c r="J63" s="15">
        <f t="shared" si="1"/>
        <v>0</v>
      </c>
      <c r="HV63" s="2"/>
      <c r="HW63" s="2"/>
      <c r="HX63" s="2"/>
      <c r="HY63" s="2"/>
    </row>
    <row r="64" spans="1:233" s="16" customFormat="1" ht="36">
      <c r="A64" s="8" t="s">
        <v>87</v>
      </c>
      <c r="B64" s="9" t="s">
        <v>262</v>
      </c>
      <c r="C64" s="10" t="s">
        <v>293</v>
      </c>
      <c r="D64" s="11" t="s">
        <v>327</v>
      </c>
      <c r="E64" s="12"/>
      <c r="F64" s="10"/>
      <c r="G64" s="11" t="s">
        <v>329</v>
      </c>
      <c r="H64" s="13">
        <v>120</v>
      </c>
      <c r="I64" s="14"/>
      <c r="J64" s="15">
        <f t="shared" si="1"/>
        <v>0</v>
      </c>
      <c r="L64" s="3"/>
      <c r="M64" s="3"/>
      <c r="N64" s="3"/>
      <c r="O64" s="3"/>
      <c r="P64" s="3"/>
      <c r="Q64" s="3"/>
      <c r="R64" s="3"/>
      <c r="S64" s="3"/>
      <c r="T64" s="3"/>
      <c r="U64" s="3"/>
      <c r="V64" s="3"/>
      <c r="W64" s="3"/>
      <c r="X64" s="3"/>
      <c r="Y64" s="3"/>
      <c r="Z64" s="3"/>
      <c r="HV64" s="2"/>
      <c r="HW64" s="2"/>
      <c r="HX64" s="2"/>
      <c r="HY64" s="2"/>
    </row>
    <row r="65" spans="1:233" s="16" customFormat="1" ht="24">
      <c r="A65" s="8" t="s">
        <v>89</v>
      </c>
      <c r="B65" s="9" t="s">
        <v>263</v>
      </c>
      <c r="C65" s="10" t="s">
        <v>294</v>
      </c>
      <c r="D65" s="11" t="s">
        <v>327</v>
      </c>
      <c r="E65" s="12"/>
      <c r="F65" s="10"/>
      <c r="G65" s="11" t="s">
        <v>329</v>
      </c>
      <c r="H65" s="13">
        <v>1.84</v>
      </c>
      <c r="I65" s="14"/>
      <c r="J65" s="15">
        <f t="shared" si="1"/>
        <v>0</v>
      </c>
      <c r="L65" s="3"/>
      <c r="M65" s="3"/>
      <c r="N65" s="3"/>
      <c r="O65" s="3"/>
      <c r="P65" s="3"/>
      <c r="Q65" s="3"/>
      <c r="R65" s="3"/>
      <c r="S65" s="3"/>
      <c r="T65" s="3"/>
      <c r="U65" s="3"/>
      <c r="V65" s="3"/>
      <c r="W65" s="3"/>
      <c r="X65" s="3"/>
      <c r="Y65" s="3"/>
      <c r="Z65" s="3"/>
      <c r="HV65" s="2"/>
      <c r="HW65" s="2"/>
      <c r="HX65" s="2"/>
      <c r="HY65" s="2"/>
    </row>
    <row r="66" spans="1:233" s="3" customFormat="1" ht="120">
      <c r="A66" s="8" t="s">
        <v>91</v>
      </c>
      <c r="B66" s="9" t="s">
        <v>264</v>
      </c>
      <c r="C66" s="10" t="s">
        <v>295</v>
      </c>
      <c r="D66" s="11" t="s">
        <v>327</v>
      </c>
      <c r="E66" s="12"/>
      <c r="F66" s="10"/>
      <c r="G66" s="11" t="s">
        <v>329</v>
      </c>
      <c r="H66" s="13">
        <v>12.25</v>
      </c>
      <c r="I66" s="14"/>
      <c r="J66" s="15">
        <f t="shared" si="1"/>
        <v>0</v>
      </c>
      <c r="HV66" s="2"/>
      <c r="HW66" s="2"/>
      <c r="HX66" s="2"/>
      <c r="HY66" s="2"/>
    </row>
    <row r="67" spans="1:233" s="3" customFormat="1" ht="84">
      <c r="A67" s="8" t="s">
        <v>93</v>
      </c>
      <c r="B67" s="9" t="s">
        <v>265</v>
      </c>
      <c r="C67" s="10" t="s">
        <v>296</v>
      </c>
      <c r="D67" s="11" t="s">
        <v>327</v>
      </c>
      <c r="E67" s="12"/>
      <c r="F67" s="10"/>
      <c r="G67" s="11" t="s">
        <v>329</v>
      </c>
      <c r="H67" s="13">
        <v>1.2</v>
      </c>
      <c r="I67" s="14"/>
      <c r="J67" s="15">
        <f t="shared" si="1"/>
        <v>0</v>
      </c>
      <c r="HV67" s="2"/>
      <c r="HW67" s="2"/>
      <c r="HX67" s="2"/>
      <c r="HY67" s="2"/>
    </row>
    <row r="68" spans="1:233" s="3" customFormat="1" ht="36">
      <c r="A68" s="8" t="s">
        <v>95</v>
      </c>
      <c r="B68" s="9" t="s">
        <v>266</v>
      </c>
      <c r="C68" s="10" t="s">
        <v>297</v>
      </c>
      <c r="D68" s="11" t="s">
        <v>327</v>
      </c>
      <c r="E68" s="12"/>
      <c r="F68" s="10"/>
      <c r="G68" s="11" t="s">
        <v>328</v>
      </c>
      <c r="H68" s="13">
        <v>1</v>
      </c>
      <c r="I68" s="14"/>
      <c r="J68" s="15">
        <f t="shared" si="1"/>
        <v>0</v>
      </c>
      <c r="HV68" s="2"/>
      <c r="HW68" s="2"/>
      <c r="HX68" s="2"/>
      <c r="HY68" s="2"/>
    </row>
    <row r="69" spans="1:233" s="3" customFormat="1" ht="24">
      <c r="A69" s="8" t="s">
        <v>216</v>
      </c>
      <c r="B69" s="9" t="s">
        <v>267</v>
      </c>
      <c r="C69" s="10" t="s">
        <v>309</v>
      </c>
      <c r="D69" s="11" t="s">
        <v>204</v>
      </c>
      <c r="E69" s="12" t="str">
        <f>B69</f>
        <v xml:space="preserve">Матеріали та обладнання водонапірної вежі. </v>
      </c>
      <c r="F69" s="10"/>
      <c r="G69" s="11" t="s">
        <v>204</v>
      </c>
      <c r="H69" s="13" t="s">
        <v>204</v>
      </c>
      <c r="I69" s="14"/>
      <c r="J69" s="15" t="str">
        <f t="shared" si="1"/>
        <v/>
      </c>
      <c r="HV69" s="2"/>
      <c r="HW69" s="2"/>
      <c r="HX69" s="2"/>
      <c r="HY69" s="2"/>
    </row>
    <row r="70" spans="1:233" s="3" customFormat="1" ht="409.5">
      <c r="A70" s="8" t="s">
        <v>217</v>
      </c>
      <c r="B70" s="9" t="s">
        <v>268</v>
      </c>
      <c r="C70" s="10" t="s">
        <v>310</v>
      </c>
      <c r="D70" s="11" t="s">
        <v>327</v>
      </c>
      <c r="E70" s="12"/>
      <c r="F70" s="10"/>
      <c r="G70" s="11" t="s">
        <v>330</v>
      </c>
      <c r="H70" s="13">
        <v>1</v>
      </c>
      <c r="I70" s="14"/>
      <c r="J70" s="15">
        <f t="shared" si="1"/>
        <v>0</v>
      </c>
      <c r="HV70" s="2"/>
      <c r="HW70" s="2"/>
      <c r="HX70" s="2"/>
      <c r="HY70" s="2"/>
    </row>
    <row r="71" spans="1:233" s="3" customFormat="1" ht="36">
      <c r="A71" s="8" t="s">
        <v>218</v>
      </c>
      <c r="B71" s="9" t="s">
        <v>269</v>
      </c>
      <c r="C71" s="10" t="s">
        <v>311</v>
      </c>
      <c r="D71" s="11" t="s">
        <v>204</v>
      </c>
      <c r="E71" s="12" t="str">
        <f>B71</f>
        <v xml:space="preserve">Матеріали та обладнання для накрыття колодязя (роботи виконає місцеве комунальне підприємство). </v>
      </c>
      <c r="F71" s="10"/>
      <c r="G71" s="11" t="s">
        <v>204</v>
      </c>
      <c r="H71" s="13" t="s">
        <v>204</v>
      </c>
      <c r="I71" s="14"/>
      <c r="J71" s="15" t="str">
        <f t="shared" si="1"/>
        <v/>
      </c>
      <c r="HV71" s="2"/>
      <c r="HW71" s="2"/>
      <c r="HX71" s="2"/>
      <c r="HY71" s="2"/>
    </row>
    <row r="72" spans="1:233" s="3" customFormat="1" ht="36">
      <c r="A72" s="8" t="s">
        <v>219</v>
      </c>
      <c r="B72" s="9" t="s">
        <v>270</v>
      </c>
      <c r="C72" s="10" t="s">
        <v>312</v>
      </c>
      <c r="D72" s="11" t="s">
        <v>327</v>
      </c>
      <c r="E72" s="12"/>
      <c r="F72" s="10"/>
      <c r="G72" s="11" t="s">
        <v>330</v>
      </c>
      <c r="H72" s="13">
        <v>7</v>
      </c>
      <c r="I72" s="14"/>
      <c r="J72" s="15">
        <f t="shared" si="1"/>
        <v>0</v>
      </c>
      <c r="HV72" s="2"/>
      <c r="HW72" s="2"/>
      <c r="HX72" s="2"/>
      <c r="HY72" s="2"/>
    </row>
    <row r="73" spans="1:233" s="3" customFormat="1" ht="24">
      <c r="A73" s="8" t="s">
        <v>220</v>
      </c>
      <c r="B73" s="9" t="s">
        <v>271</v>
      </c>
      <c r="C73" s="10" t="s">
        <v>313</v>
      </c>
      <c r="D73" s="11" t="s">
        <v>327</v>
      </c>
      <c r="E73" s="12"/>
      <c r="F73" s="10"/>
      <c r="G73" s="11" t="s">
        <v>330</v>
      </c>
      <c r="H73" s="13">
        <v>13</v>
      </c>
      <c r="I73" s="14"/>
      <c r="J73" s="15">
        <f t="shared" si="1"/>
        <v>0</v>
      </c>
      <c r="HV73" s="2"/>
      <c r="HW73" s="2"/>
      <c r="HX73" s="2"/>
      <c r="HY73" s="2"/>
    </row>
    <row r="74" spans="1:233" s="3" customFormat="1" ht="24">
      <c r="A74" s="8" t="s">
        <v>221</v>
      </c>
      <c r="B74" s="9" t="s">
        <v>272</v>
      </c>
      <c r="C74" s="10" t="s">
        <v>314</v>
      </c>
      <c r="D74" s="11" t="s">
        <v>327</v>
      </c>
      <c r="E74" s="12"/>
      <c r="F74" s="10"/>
      <c r="G74" s="11" t="s">
        <v>331</v>
      </c>
      <c r="H74" s="13">
        <v>1</v>
      </c>
      <c r="I74" s="14"/>
      <c r="J74" s="15">
        <f t="shared" si="1"/>
        <v>0</v>
      </c>
      <c r="HV74" s="2"/>
      <c r="HW74" s="2"/>
      <c r="HX74" s="2"/>
      <c r="HY74" s="2"/>
    </row>
    <row r="75" spans="1:233" s="3" customFormat="1" ht="36">
      <c r="A75" s="8" t="s">
        <v>222</v>
      </c>
      <c r="B75" s="9" t="s">
        <v>273</v>
      </c>
      <c r="C75" s="10" t="s">
        <v>315</v>
      </c>
      <c r="D75" s="11" t="s">
        <v>327</v>
      </c>
      <c r="E75" s="12"/>
      <c r="F75" s="10"/>
      <c r="G75" s="11" t="s">
        <v>331</v>
      </c>
      <c r="H75" s="13">
        <v>2</v>
      </c>
      <c r="I75" s="14"/>
      <c r="J75" s="15">
        <f t="shared" si="1"/>
        <v>0</v>
      </c>
      <c r="HV75" s="2"/>
      <c r="HW75" s="2"/>
      <c r="HX75" s="2"/>
      <c r="HY75" s="2"/>
    </row>
    <row r="76" spans="1:233" s="3" customFormat="1" ht="24">
      <c r="A76" s="8" t="s">
        <v>223</v>
      </c>
      <c r="B76" s="9" t="s">
        <v>274</v>
      </c>
      <c r="C76" s="10" t="s">
        <v>316</v>
      </c>
      <c r="D76" s="11" t="s">
        <v>327</v>
      </c>
      <c r="E76" s="12"/>
      <c r="F76" s="10"/>
      <c r="G76" s="11" t="s">
        <v>331</v>
      </c>
      <c r="H76" s="13">
        <v>1</v>
      </c>
      <c r="I76" s="14"/>
      <c r="J76" s="15">
        <f t="shared" si="1"/>
        <v>0</v>
      </c>
      <c r="HV76" s="2"/>
      <c r="HW76" s="2"/>
      <c r="HX76" s="2"/>
      <c r="HY76" s="2"/>
    </row>
    <row r="77" spans="1:233" s="3" customFormat="1" ht="24">
      <c r="A77" s="8" t="s">
        <v>224</v>
      </c>
      <c r="B77" s="9" t="s">
        <v>275</v>
      </c>
      <c r="C77" s="10" t="s">
        <v>317</v>
      </c>
      <c r="D77" s="11" t="s">
        <v>327</v>
      </c>
      <c r="E77" s="12"/>
      <c r="F77" s="10"/>
      <c r="G77" s="11" t="s">
        <v>330</v>
      </c>
      <c r="H77" s="13">
        <v>4</v>
      </c>
      <c r="I77" s="14"/>
      <c r="J77" s="15">
        <f t="shared" si="1"/>
        <v>0</v>
      </c>
      <c r="HV77" s="2"/>
      <c r="HW77" s="2"/>
      <c r="HX77" s="2"/>
      <c r="HY77" s="2"/>
    </row>
    <row r="78" spans="1:233" s="3" customFormat="1" ht="24">
      <c r="A78" s="8" t="s">
        <v>225</v>
      </c>
      <c r="B78" s="9" t="s">
        <v>276</v>
      </c>
      <c r="C78" s="10" t="s">
        <v>318</v>
      </c>
      <c r="D78" s="11" t="s">
        <v>327</v>
      </c>
      <c r="E78" s="12"/>
      <c r="F78" s="10"/>
      <c r="G78" s="11" t="s">
        <v>332</v>
      </c>
      <c r="H78" s="13">
        <v>2</v>
      </c>
      <c r="I78" s="14"/>
      <c r="J78" s="15">
        <f t="shared" si="1"/>
        <v>0</v>
      </c>
      <c r="HV78" s="2"/>
      <c r="HW78" s="2"/>
      <c r="HX78" s="2"/>
      <c r="HY78" s="2"/>
    </row>
    <row r="79" spans="1:233" s="16" customFormat="1" ht="24">
      <c r="A79" s="8" t="s">
        <v>226</v>
      </c>
      <c r="B79" s="9" t="s">
        <v>277</v>
      </c>
      <c r="C79" s="10" t="s">
        <v>319</v>
      </c>
      <c r="D79" s="11" t="s">
        <v>327</v>
      </c>
      <c r="E79" s="12"/>
      <c r="F79" s="10"/>
      <c r="G79" s="11" t="s">
        <v>330</v>
      </c>
      <c r="H79" s="13">
        <v>20</v>
      </c>
      <c r="I79" s="14"/>
      <c r="J79" s="15">
        <f t="shared" si="1"/>
        <v>0</v>
      </c>
      <c r="L79" s="3"/>
      <c r="M79" s="3"/>
      <c r="N79" s="3"/>
      <c r="O79" s="3"/>
      <c r="P79" s="3"/>
      <c r="Q79" s="3"/>
      <c r="R79" s="3"/>
      <c r="S79" s="3"/>
      <c r="T79" s="3"/>
      <c r="U79" s="3"/>
      <c r="V79" s="3"/>
      <c r="W79" s="3"/>
      <c r="X79" s="3"/>
      <c r="Y79" s="3"/>
      <c r="Z79" s="3"/>
      <c r="HV79" s="2"/>
      <c r="HW79" s="2"/>
      <c r="HX79" s="2"/>
      <c r="HY79" s="2"/>
    </row>
    <row r="80" spans="1:233" s="3" customFormat="1" ht="24">
      <c r="A80" s="8" t="s">
        <v>227</v>
      </c>
      <c r="B80" s="9" t="s">
        <v>278</v>
      </c>
      <c r="C80" s="10" t="s">
        <v>320</v>
      </c>
      <c r="D80" s="11" t="s">
        <v>327</v>
      </c>
      <c r="E80" s="12"/>
      <c r="F80" s="10"/>
      <c r="G80" s="11" t="s">
        <v>330</v>
      </c>
      <c r="H80" s="13">
        <v>2</v>
      </c>
      <c r="I80" s="14"/>
      <c r="J80" s="15">
        <f t="shared" si="1"/>
        <v>0</v>
      </c>
      <c r="HV80" s="2"/>
      <c r="HW80" s="2"/>
      <c r="HX80" s="2"/>
      <c r="HY80" s="2"/>
    </row>
    <row r="81" spans="1:233" s="3" customFormat="1" ht="24">
      <c r="A81" s="8" t="s">
        <v>228</v>
      </c>
      <c r="B81" s="9" t="s">
        <v>279</v>
      </c>
      <c r="C81" s="10" t="s">
        <v>321</v>
      </c>
      <c r="D81" s="11" t="s">
        <v>327</v>
      </c>
      <c r="E81" s="12"/>
      <c r="F81" s="10"/>
      <c r="G81" s="11" t="s">
        <v>330</v>
      </c>
      <c r="H81" s="13">
        <v>4</v>
      </c>
      <c r="I81" s="14"/>
      <c r="J81" s="15">
        <f t="shared" si="1"/>
        <v>0</v>
      </c>
      <c r="HV81" s="2"/>
      <c r="HW81" s="2"/>
      <c r="HX81" s="2"/>
      <c r="HY81" s="2"/>
    </row>
    <row r="82" spans="1:233" s="3" customFormat="1" ht="24">
      <c r="A82" s="8" t="s">
        <v>229</v>
      </c>
      <c r="B82" s="9" t="s">
        <v>280</v>
      </c>
      <c r="C82" s="10" t="s">
        <v>322</v>
      </c>
      <c r="D82" s="11" t="s">
        <v>327</v>
      </c>
      <c r="E82" s="12"/>
      <c r="F82" s="10"/>
      <c r="G82" s="11" t="s">
        <v>330</v>
      </c>
      <c r="H82" s="13">
        <v>2</v>
      </c>
      <c r="I82" s="14"/>
      <c r="J82" s="15">
        <f t="shared" si="1"/>
        <v>0</v>
      </c>
      <c r="HV82" s="2"/>
      <c r="HW82" s="2"/>
      <c r="HX82" s="2"/>
      <c r="HY82" s="2"/>
    </row>
    <row r="83" spans="1:233" s="3" customFormat="1">
      <c r="A83" s="8" t="s">
        <v>230</v>
      </c>
      <c r="B83" s="9" t="s">
        <v>281</v>
      </c>
      <c r="C83" s="10" t="s">
        <v>323</v>
      </c>
      <c r="D83" s="11" t="s">
        <v>204</v>
      </c>
      <c r="E83" s="12" t="str">
        <f>B83</f>
        <v xml:space="preserve">Інші матеріали </v>
      </c>
      <c r="F83" s="10"/>
      <c r="G83" s="11" t="s">
        <v>204</v>
      </c>
      <c r="H83" s="13" t="s">
        <v>204</v>
      </c>
      <c r="I83" s="14"/>
      <c r="J83" s="15" t="str">
        <f t="shared" si="1"/>
        <v/>
      </c>
      <c r="HV83" s="2"/>
      <c r="HW83" s="2"/>
      <c r="HX83" s="2"/>
      <c r="HY83" s="2"/>
    </row>
    <row r="84" spans="1:233" s="3" customFormat="1" ht="24">
      <c r="A84" s="8" t="s">
        <v>231</v>
      </c>
      <c r="B84" s="9" t="s">
        <v>282</v>
      </c>
      <c r="C84" s="10" t="s">
        <v>324</v>
      </c>
      <c r="D84" s="11" t="s">
        <v>327</v>
      </c>
      <c r="E84" s="12"/>
      <c r="F84" s="10"/>
      <c r="G84" s="11" t="s">
        <v>329</v>
      </c>
      <c r="H84" s="13">
        <v>10</v>
      </c>
      <c r="I84" s="14"/>
      <c r="J84" s="15">
        <f t="shared" si="1"/>
        <v>0</v>
      </c>
      <c r="HV84" s="2"/>
      <c r="HW84" s="2"/>
      <c r="HX84" s="2"/>
      <c r="HY84" s="2"/>
    </row>
    <row r="85" spans="1:233" s="3" customFormat="1" ht="24">
      <c r="A85" s="8" t="s">
        <v>232</v>
      </c>
      <c r="B85" s="9" t="s">
        <v>283</v>
      </c>
      <c r="C85" s="10" t="s">
        <v>325</v>
      </c>
      <c r="D85" s="11" t="s">
        <v>327</v>
      </c>
      <c r="E85" s="12"/>
      <c r="F85" s="10"/>
      <c r="G85" s="11" t="s">
        <v>332</v>
      </c>
      <c r="H85" s="13">
        <v>15</v>
      </c>
      <c r="I85" s="14"/>
      <c r="J85" s="15">
        <f t="shared" si="1"/>
        <v>0</v>
      </c>
      <c r="HV85" s="2"/>
      <c r="HW85" s="2"/>
      <c r="HX85" s="2"/>
      <c r="HY85" s="2"/>
    </row>
    <row r="86" spans="1:233" s="3" customFormat="1">
      <c r="A86" s="8" t="s">
        <v>233</v>
      </c>
      <c r="B86" s="9" t="s">
        <v>284</v>
      </c>
      <c r="C86" s="10" t="s">
        <v>301</v>
      </c>
      <c r="D86" s="11" t="s">
        <v>204</v>
      </c>
      <c r="E86" s="12" t="str">
        <f>B86</f>
        <v xml:space="preserve">Інші операційні витрати. </v>
      </c>
      <c r="F86" s="10"/>
      <c r="G86" s="11" t="s">
        <v>204</v>
      </c>
      <c r="H86" s="13" t="s">
        <v>204</v>
      </c>
      <c r="I86" s="14"/>
      <c r="J86" s="15" t="str">
        <f t="shared" si="1"/>
        <v/>
      </c>
      <c r="HV86" s="2"/>
      <c r="HW86" s="2"/>
      <c r="HX86" s="2"/>
      <c r="HY86" s="2"/>
    </row>
    <row r="87" spans="1:233" s="3" customFormat="1" ht="24">
      <c r="A87" s="8" t="s">
        <v>97</v>
      </c>
      <c r="B87" s="9" t="s">
        <v>285</v>
      </c>
      <c r="C87" s="10" t="s">
        <v>302</v>
      </c>
      <c r="D87" s="11" t="s">
        <v>327</v>
      </c>
      <c r="E87" s="12"/>
      <c r="F87" s="10"/>
      <c r="G87" s="11" t="s">
        <v>328</v>
      </c>
      <c r="H87" s="13">
        <v>1</v>
      </c>
      <c r="I87" s="14"/>
      <c r="J87" s="15">
        <f t="shared" si="1"/>
        <v>0</v>
      </c>
      <c r="HV87" s="2"/>
      <c r="HW87" s="2"/>
      <c r="HX87" s="2"/>
      <c r="HY87" s="2"/>
    </row>
    <row r="88" spans="1:233" s="3" customFormat="1" ht="36">
      <c r="A88" s="8" t="s">
        <v>99</v>
      </c>
      <c r="B88" s="9" t="s">
        <v>286</v>
      </c>
      <c r="C88" s="10" t="s">
        <v>326</v>
      </c>
      <c r="D88" s="11" t="s">
        <v>204</v>
      </c>
      <c r="E88" s="12" t="str">
        <f>B88</f>
        <v>Встановлення водонапірної вежі в с. Нововасилівка (Херсонська область)</v>
      </c>
      <c r="F88" s="10"/>
      <c r="G88" s="11" t="s">
        <v>204</v>
      </c>
      <c r="H88" s="13" t="s">
        <v>204</v>
      </c>
      <c r="I88" s="14"/>
      <c r="J88" s="15" t="str">
        <f t="shared" si="1"/>
        <v/>
      </c>
      <c r="HV88" s="2"/>
      <c r="HW88" s="2"/>
      <c r="HX88" s="2"/>
      <c r="HY88" s="2"/>
    </row>
    <row r="89" spans="1:233" s="3" customFormat="1">
      <c r="A89" s="8" t="s">
        <v>234</v>
      </c>
      <c r="B89" s="9" t="s">
        <v>242</v>
      </c>
      <c r="C89" s="10" t="s">
        <v>289</v>
      </c>
      <c r="D89" s="11" t="s">
        <v>204</v>
      </c>
      <c r="E89" s="12" t="str">
        <f>B89</f>
        <v>Перелік робіт</v>
      </c>
      <c r="F89" s="10"/>
      <c r="G89" s="11" t="s">
        <v>204</v>
      </c>
      <c r="H89" s="13" t="s">
        <v>204</v>
      </c>
      <c r="I89" s="14"/>
      <c r="J89" s="15" t="str">
        <f t="shared" si="1"/>
        <v/>
      </c>
      <c r="HV89" s="2"/>
      <c r="HW89" s="2"/>
      <c r="HX89" s="2"/>
      <c r="HY89" s="2"/>
    </row>
    <row r="90" spans="1:233" s="3" customFormat="1" ht="24">
      <c r="A90" s="8" t="s">
        <v>235</v>
      </c>
      <c r="B90" s="9" t="s">
        <v>243</v>
      </c>
      <c r="C90" s="10" t="s">
        <v>290</v>
      </c>
      <c r="D90" s="11" t="s">
        <v>327</v>
      </c>
      <c r="E90" s="12"/>
      <c r="F90" s="10"/>
      <c r="G90" s="11" t="s">
        <v>328</v>
      </c>
      <c r="H90" s="13">
        <v>1</v>
      </c>
      <c r="I90" s="14"/>
      <c r="J90" s="15">
        <f t="shared" si="1"/>
        <v>0</v>
      </c>
      <c r="HV90" s="2"/>
      <c r="HW90" s="2"/>
      <c r="HX90" s="2"/>
      <c r="HY90" s="2"/>
    </row>
    <row r="91" spans="1:233" s="3" customFormat="1" ht="36">
      <c r="A91" s="8" t="s">
        <v>101</v>
      </c>
      <c r="B91" s="9" t="s">
        <v>244</v>
      </c>
      <c r="C91" s="10" t="s">
        <v>291</v>
      </c>
      <c r="D91" s="11" t="s">
        <v>327</v>
      </c>
      <c r="E91" s="12"/>
      <c r="F91" s="10"/>
      <c r="G91" s="11" t="s">
        <v>329</v>
      </c>
      <c r="H91" s="13">
        <v>14</v>
      </c>
      <c r="I91" s="14"/>
      <c r="J91" s="15">
        <f t="shared" si="1"/>
        <v>0</v>
      </c>
      <c r="HV91" s="2"/>
      <c r="HW91" s="2"/>
      <c r="HX91" s="2"/>
      <c r="HY91" s="2"/>
    </row>
    <row r="92" spans="1:233" s="3" customFormat="1" ht="36">
      <c r="A92" s="8" t="s">
        <v>236</v>
      </c>
      <c r="B92" s="9" t="s">
        <v>245</v>
      </c>
      <c r="C92" s="10" t="s">
        <v>292</v>
      </c>
      <c r="D92" s="11" t="s">
        <v>327</v>
      </c>
      <c r="E92" s="12"/>
      <c r="F92" s="10"/>
      <c r="G92" s="11" t="s">
        <v>329</v>
      </c>
      <c r="H92" s="13">
        <v>3</v>
      </c>
      <c r="I92" s="14"/>
      <c r="J92" s="15">
        <f t="shared" si="1"/>
        <v>0</v>
      </c>
      <c r="HV92" s="2"/>
      <c r="HW92" s="2"/>
      <c r="HX92" s="2"/>
      <c r="HY92" s="2"/>
    </row>
    <row r="93" spans="1:233" s="3" customFormat="1" ht="36">
      <c r="A93" s="8" t="s">
        <v>102</v>
      </c>
      <c r="B93" s="9" t="s">
        <v>246</v>
      </c>
      <c r="C93" s="10" t="s">
        <v>293</v>
      </c>
      <c r="D93" s="11" t="s">
        <v>327</v>
      </c>
      <c r="E93" s="12"/>
      <c r="F93" s="10"/>
      <c r="G93" s="11" t="s">
        <v>329</v>
      </c>
      <c r="H93" s="13">
        <v>120</v>
      </c>
      <c r="I93" s="14"/>
      <c r="J93" s="15">
        <f t="shared" ref="J93:J102" si="2">IFERROR(IF(H93="","",I93*H93),0)</f>
        <v>0</v>
      </c>
      <c r="HV93" s="2"/>
      <c r="HW93" s="2"/>
      <c r="HX93" s="2"/>
      <c r="HY93" s="2"/>
    </row>
    <row r="94" spans="1:233" s="3" customFormat="1" ht="24">
      <c r="A94" s="8" t="s">
        <v>103</v>
      </c>
      <c r="B94" s="9" t="s">
        <v>247</v>
      </c>
      <c r="C94" s="10" t="s">
        <v>294</v>
      </c>
      <c r="D94" s="11" t="s">
        <v>327</v>
      </c>
      <c r="E94" s="12"/>
      <c r="F94" s="10"/>
      <c r="G94" s="11" t="s">
        <v>329</v>
      </c>
      <c r="H94" s="13">
        <v>1.84</v>
      </c>
      <c r="I94" s="14"/>
      <c r="J94" s="15">
        <f t="shared" si="2"/>
        <v>0</v>
      </c>
      <c r="HV94" s="2"/>
      <c r="HW94" s="2"/>
      <c r="HX94" s="2"/>
      <c r="HY94" s="2"/>
    </row>
    <row r="95" spans="1:233" s="3" customFormat="1" ht="120">
      <c r="A95" s="8" t="s">
        <v>104</v>
      </c>
      <c r="B95" s="9" t="s">
        <v>248</v>
      </c>
      <c r="C95" s="10" t="s">
        <v>304</v>
      </c>
      <c r="D95" s="11" t="s">
        <v>327</v>
      </c>
      <c r="E95" s="12"/>
      <c r="F95" s="10"/>
      <c r="G95" s="11" t="s">
        <v>329</v>
      </c>
      <c r="H95" s="13">
        <v>12.25</v>
      </c>
      <c r="I95" s="14"/>
      <c r="J95" s="15">
        <f t="shared" si="2"/>
        <v>0</v>
      </c>
      <c r="HV95" s="2"/>
      <c r="HW95" s="2"/>
      <c r="HX95" s="2"/>
      <c r="HY95" s="2"/>
    </row>
    <row r="96" spans="1:233" s="16" customFormat="1" ht="84">
      <c r="A96" s="8" t="s">
        <v>105</v>
      </c>
      <c r="B96" s="9" t="s">
        <v>249</v>
      </c>
      <c r="C96" s="10" t="s">
        <v>305</v>
      </c>
      <c r="D96" s="11" t="s">
        <v>327</v>
      </c>
      <c r="E96" s="12"/>
      <c r="F96" s="10"/>
      <c r="G96" s="11" t="s">
        <v>329</v>
      </c>
      <c r="H96" s="13">
        <v>1.2</v>
      </c>
      <c r="I96" s="14"/>
      <c r="J96" s="15">
        <f t="shared" si="2"/>
        <v>0</v>
      </c>
      <c r="L96" s="3"/>
      <c r="M96" s="3"/>
      <c r="N96" s="3"/>
      <c r="O96" s="3"/>
      <c r="P96" s="3"/>
      <c r="Q96" s="3"/>
      <c r="R96" s="3"/>
      <c r="S96" s="3"/>
      <c r="T96" s="3"/>
      <c r="U96" s="3"/>
      <c r="V96" s="3"/>
      <c r="W96" s="3"/>
      <c r="X96" s="3"/>
      <c r="Y96" s="3"/>
      <c r="Z96" s="3"/>
      <c r="HV96" s="2"/>
      <c r="HW96" s="2"/>
      <c r="HX96" s="2"/>
      <c r="HY96" s="2"/>
    </row>
    <row r="97" spans="1:233" s="3" customFormat="1" ht="36">
      <c r="A97" s="8" t="s">
        <v>106</v>
      </c>
      <c r="B97" s="9" t="s">
        <v>250</v>
      </c>
      <c r="C97" s="10" t="s">
        <v>297</v>
      </c>
      <c r="D97" s="11" t="s">
        <v>327</v>
      </c>
      <c r="E97" s="12"/>
      <c r="F97" s="10"/>
      <c r="G97" s="11" t="s">
        <v>328</v>
      </c>
      <c r="H97" s="13">
        <v>1</v>
      </c>
      <c r="I97" s="14"/>
      <c r="J97" s="15">
        <f t="shared" si="2"/>
        <v>0</v>
      </c>
      <c r="HV97" s="2"/>
      <c r="HW97" s="2"/>
      <c r="HX97" s="2"/>
      <c r="HY97" s="2"/>
    </row>
    <row r="98" spans="1:233" s="3" customFormat="1" ht="24">
      <c r="A98" s="8" t="s">
        <v>237</v>
      </c>
      <c r="B98" s="9" t="s">
        <v>251</v>
      </c>
      <c r="C98" s="10" t="s">
        <v>306</v>
      </c>
      <c r="D98" s="11" t="s">
        <v>204</v>
      </c>
      <c r="E98" s="12" t="str">
        <f>B98</f>
        <v>Матеріали та обладнання</v>
      </c>
      <c r="F98" s="10"/>
      <c r="G98" s="11" t="s">
        <v>204</v>
      </c>
      <c r="H98" s="13" t="s">
        <v>204</v>
      </c>
      <c r="I98" s="14"/>
      <c r="J98" s="15" t="str">
        <f t="shared" si="2"/>
        <v/>
      </c>
      <c r="HV98" s="2"/>
      <c r="HW98" s="2"/>
      <c r="HX98" s="2"/>
      <c r="HY98" s="2"/>
    </row>
    <row r="99" spans="1:233" s="16" customFormat="1" ht="409.5">
      <c r="A99" s="8" t="s">
        <v>238</v>
      </c>
      <c r="B99" s="9" t="s">
        <v>287</v>
      </c>
      <c r="C99" s="10" t="s">
        <v>307</v>
      </c>
      <c r="D99" s="11" t="s">
        <v>327</v>
      </c>
      <c r="E99" s="12"/>
      <c r="F99" s="10"/>
      <c r="G99" s="11" t="s">
        <v>330</v>
      </c>
      <c r="H99" s="13">
        <v>1</v>
      </c>
      <c r="I99" s="14"/>
      <c r="J99" s="15">
        <f t="shared" si="2"/>
        <v>0</v>
      </c>
      <c r="L99" s="3"/>
      <c r="M99" s="3"/>
      <c r="N99" s="3"/>
      <c r="O99" s="3"/>
      <c r="P99" s="3"/>
      <c r="Q99" s="3"/>
      <c r="R99" s="3"/>
      <c r="S99" s="3"/>
      <c r="T99" s="3"/>
      <c r="U99" s="3"/>
      <c r="V99" s="3"/>
      <c r="W99" s="3"/>
      <c r="X99" s="3"/>
      <c r="Y99" s="3"/>
      <c r="Z99" s="3"/>
      <c r="HV99" s="2"/>
      <c r="HW99" s="2"/>
      <c r="HX99" s="2"/>
      <c r="HY99" s="2"/>
    </row>
    <row r="100" spans="1:233" s="3" customFormat="1" ht="24">
      <c r="A100" s="8" t="s">
        <v>239</v>
      </c>
      <c r="B100" s="9" t="s">
        <v>253</v>
      </c>
      <c r="C100" s="10" t="s">
        <v>300</v>
      </c>
      <c r="D100" s="11" t="s">
        <v>327</v>
      </c>
      <c r="E100" s="12"/>
      <c r="F100" s="10"/>
      <c r="G100" s="11" t="s">
        <v>329</v>
      </c>
      <c r="H100" s="13">
        <v>10</v>
      </c>
      <c r="I100" s="14"/>
      <c r="J100" s="15">
        <f t="shared" si="2"/>
        <v>0</v>
      </c>
      <c r="HV100" s="2"/>
      <c r="HW100" s="2"/>
      <c r="HX100" s="2"/>
      <c r="HY100" s="2"/>
    </row>
    <row r="101" spans="1:233" s="3" customFormat="1">
      <c r="A101" s="8" t="s">
        <v>240</v>
      </c>
      <c r="B101" s="9" t="s">
        <v>254</v>
      </c>
      <c r="C101" s="10" t="s">
        <v>301</v>
      </c>
      <c r="D101" s="11" t="s">
        <v>204</v>
      </c>
      <c r="E101" s="12" t="str">
        <f>B101</f>
        <v>Інші операційні витрати.</v>
      </c>
      <c r="F101" s="10"/>
      <c r="G101" s="11" t="s">
        <v>204</v>
      </c>
      <c r="H101" s="13" t="s">
        <v>204</v>
      </c>
      <c r="I101" s="14"/>
      <c r="J101" s="15" t="str">
        <f t="shared" si="2"/>
        <v/>
      </c>
      <c r="HV101" s="2"/>
      <c r="HW101" s="2"/>
      <c r="HX101" s="2"/>
      <c r="HY101" s="2"/>
    </row>
    <row r="102" spans="1:233" s="3" customFormat="1" ht="24">
      <c r="A102" s="8" t="s">
        <v>107</v>
      </c>
      <c r="B102" s="9" t="s">
        <v>255</v>
      </c>
      <c r="C102" s="10" t="s">
        <v>302</v>
      </c>
      <c r="D102" s="11" t="s">
        <v>327</v>
      </c>
      <c r="E102" s="12"/>
      <c r="F102" s="10"/>
      <c r="G102" s="11" t="s">
        <v>328</v>
      </c>
      <c r="H102" s="13">
        <v>1</v>
      </c>
      <c r="I102" s="14"/>
      <c r="J102" s="15">
        <f t="shared" si="2"/>
        <v>0</v>
      </c>
      <c r="HV102" s="2"/>
      <c r="HW102" s="2"/>
      <c r="HX102" s="2"/>
      <c r="HY102" s="2"/>
    </row>
    <row r="103" spans="1:233" s="17" customFormat="1" ht="30" customHeight="1" thickBot="1">
      <c r="A103" s="137" t="s">
        <v>38</v>
      </c>
      <c r="B103" s="138"/>
      <c r="C103" s="138"/>
      <c r="D103" s="138"/>
      <c r="E103" s="138"/>
      <c r="F103" s="138"/>
      <c r="G103" s="138"/>
      <c r="H103" s="139"/>
      <c r="I103" s="140">
        <f>SUM(J28:J102)</f>
        <v>0</v>
      </c>
      <c r="J103" s="141"/>
      <c r="L103" s="3"/>
      <c r="M103" s="3"/>
      <c r="N103" s="3"/>
      <c r="O103" s="3"/>
      <c r="P103" s="3"/>
      <c r="Q103" s="3"/>
      <c r="R103" s="3"/>
      <c r="S103" s="3"/>
      <c r="T103" s="3"/>
      <c r="U103" s="3"/>
      <c r="V103" s="3"/>
      <c r="W103" s="3"/>
      <c r="X103" s="3"/>
      <c r="Y103" s="3"/>
      <c r="Z103" s="3"/>
      <c r="HV103" s="2"/>
      <c r="HW103" s="2"/>
      <c r="HX103" s="2"/>
      <c r="HY103" s="2"/>
    </row>
    <row r="104" spans="1:233" s="17" customFormat="1" ht="12" customHeight="1">
      <c r="A104" s="142" t="s">
        <v>39</v>
      </c>
      <c r="B104" s="143"/>
      <c r="C104" s="143"/>
      <c r="D104" s="143"/>
      <c r="E104" s="144" t="s">
        <v>40</v>
      </c>
      <c r="F104" s="144"/>
      <c r="G104" s="144"/>
      <c r="H104" s="144"/>
      <c r="I104" s="144"/>
      <c r="J104" s="145"/>
      <c r="HV104" s="2"/>
      <c r="HW104" s="2"/>
      <c r="HX104" s="2"/>
      <c r="HY104" s="2"/>
    </row>
    <row r="105" spans="1:233" s="17" customFormat="1" ht="37.9" customHeight="1" thickBot="1">
      <c r="A105" s="118" t="s">
        <v>41</v>
      </c>
      <c r="B105" s="119"/>
      <c r="C105" s="119"/>
      <c r="D105" s="119"/>
      <c r="E105" s="120" t="str">
        <f>_xlfn.TRANSLATE(A105,"UK","EN")</f>
        <v>The total term of work is expected to be within 60 calendar days from the date of conclusion of the contract. Tentatively, the contract must be signed by 06.05.2025. But we ask you to indicate the realistic deadlines for the execution of work.</v>
      </c>
      <c r="F105" s="120"/>
      <c r="G105" s="120"/>
      <c r="H105" s="120"/>
      <c r="I105" s="120"/>
      <c r="J105" s="121"/>
      <c r="K105" s="18">
        <f>G107</f>
        <v>0</v>
      </c>
      <c r="L105" s="19">
        <v>1</v>
      </c>
      <c r="M105" s="19">
        <v>2</v>
      </c>
      <c r="N105" s="19">
        <v>3</v>
      </c>
      <c r="O105" s="19">
        <v>4</v>
      </c>
      <c r="P105" s="19">
        <v>5</v>
      </c>
      <c r="Q105" s="19">
        <v>6</v>
      </c>
      <c r="R105" s="19">
        <v>7</v>
      </c>
      <c r="S105" s="19">
        <v>8</v>
      </c>
      <c r="T105" s="19">
        <v>9</v>
      </c>
      <c r="U105" s="19">
        <v>10</v>
      </c>
      <c r="V105" s="19">
        <v>11</v>
      </c>
      <c r="W105" s="19">
        <v>12</v>
      </c>
      <c r="X105" s="19">
        <v>13</v>
      </c>
      <c r="Y105" s="19">
        <v>14</v>
      </c>
      <c r="Z105" s="19">
        <v>15</v>
      </c>
      <c r="AA105" s="19">
        <v>16</v>
      </c>
      <c r="AB105" s="19">
        <v>17</v>
      </c>
      <c r="AC105" s="19">
        <v>18</v>
      </c>
      <c r="AD105" s="19">
        <v>19</v>
      </c>
      <c r="AE105" s="19">
        <v>20</v>
      </c>
      <c r="AF105" s="19">
        <v>21</v>
      </c>
      <c r="AG105" s="19">
        <v>22</v>
      </c>
      <c r="AH105" s="19">
        <v>23</v>
      </c>
      <c r="AI105" s="19">
        <v>24</v>
      </c>
      <c r="AJ105" s="19">
        <v>25</v>
      </c>
      <c r="AK105" s="19">
        <v>26</v>
      </c>
      <c r="AL105" s="19">
        <v>27</v>
      </c>
      <c r="AM105" s="19">
        <v>28</v>
      </c>
      <c r="AN105" s="19">
        <v>29</v>
      </c>
      <c r="AO105" s="19">
        <v>30</v>
      </c>
      <c r="AP105" s="19">
        <v>31</v>
      </c>
      <c r="AQ105" s="19">
        <v>32</v>
      </c>
      <c r="AR105" s="19">
        <v>33</v>
      </c>
      <c r="AS105" s="19">
        <v>34</v>
      </c>
      <c r="AT105" s="19">
        <v>35</v>
      </c>
      <c r="AU105" s="19">
        <v>36</v>
      </c>
      <c r="AV105" s="19">
        <v>37</v>
      </c>
      <c r="AW105" s="19">
        <v>38</v>
      </c>
      <c r="AX105" s="19">
        <v>39</v>
      </c>
      <c r="AY105" s="19">
        <v>40</v>
      </c>
      <c r="AZ105" s="19">
        <v>41</v>
      </c>
      <c r="BA105" s="19">
        <v>42</v>
      </c>
      <c r="BB105" s="19">
        <v>43</v>
      </c>
      <c r="BC105" s="19">
        <v>44</v>
      </c>
      <c r="BD105" s="19">
        <v>45</v>
      </c>
      <c r="BE105" s="19">
        <v>46</v>
      </c>
      <c r="BF105" s="19">
        <v>47</v>
      </c>
      <c r="BG105" s="19">
        <v>48</v>
      </c>
      <c r="BH105" s="19">
        <v>49</v>
      </c>
      <c r="BI105" s="19">
        <v>50</v>
      </c>
      <c r="BJ105" s="19">
        <v>51</v>
      </c>
      <c r="BK105" s="19">
        <v>52</v>
      </c>
      <c r="BL105" s="19">
        <v>53</v>
      </c>
      <c r="BM105" s="19">
        <v>54</v>
      </c>
      <c r="BN105" s="19">
        <v>55</v>
      </c>
      <c r="BO105" s="19">
        <v>56</v>
      </c>
      <c r="BP105" s="19">
        <v>57</v>
      </c>
      <c r="BQ105" s="19">
        <v>58</v>
      </c>
      <c r="BR105" s="19">
        <v>59</v>
      </c>
      <c r="BS105" s="19">
        <v>60</v>
      </c>
      <c r="BT105" s="19">
        <v>61</v>
      </c>
      <c r="BU105" s="19">
        <v>62</v>
      </c>
      <c r="BV105" s="19">
        <v>63</v>
      </c>
      <c r="BW105" s="19">
        <v>64</v>
      </c>
      <c r="BX105" s="19">
        <v>65</v>
      </c>
      <c r="BY105" s="19">
        <v>66</v>
      </c>
      <c r="BZ105" s="19">
        <v>67</v>
      </c>
      <c r="CA105" s="19">
        <v>68</v>
      </c>
      <c r="CB105" s="19">
        <v>69</v>
      </c>
      <c r="CC105" s="19">
        <v>70</v>
      </c>
      <c r="CD105" s="19">
        <v>71</v>
      </c>
      <c r="CE105" s="19">
        <v>72</v>
      </c>
      <c r="CF105" s="19">
        <v>73</v>
      </c>
      <c r="CG105" s="19">
        <v>74</v>
      </c>
      <c r="CH105" s="19">
        <v>75</v>
      </c>
      <c r="CI105" s="19">
        <v>76</v>
      </c>
      <c r="CJ105" s="19">
        <v>77</v>
      </c>
      <c r="CK105" s="19">
        <v>78</v>
      </c>
      <c r="CL105" s="19">
        <v>79</v>
      </c>
      <c r="CM105" s="19">
        <v>80</v>
      </c>
      <c r="CN105" s="19">
        <v>81</v>
      </c>
      <c r="CO105" s="19">
        <v>82</v>
      </c>
      <c r="CP105" s="19">
        <v>83</v>
      </c>
      <c r="CQ105" s="19">
        <v>84</v>
      </c>
      <c r="CR105" s="19">
        <v>85</v>
      </c>
      <c r="CS105" s="19">
        <v>86</v>
      </c>
      <c r="CT105" s="19">
        <v>87</v>
      </c>
      <c r="CU105" s="19">
        <v>88</v>
      </c>
      <c r="CV105" s="19">
        <v>89</v>
      </c>
      <c r="CW105" s="19">
        <v>90</v>
      </c>
      <c r="CX105" s="19">
        <v>91</v>
      </c>
      <c r="CY105" s="19">
        <v>92</v>
      </c>
      <c r="CZ105" s="19">
        <v>93</v>
      </c>
      <c r="DA105" s="19">
        <v>94</v>
      </c>
      <c r="DB105" s="19">
        <v>95</v>
      </c>
      <c r="DC105" s="19">
        <v>96</v>
      </c>
      <c r="DD105" s="19">
        <v>97</v>
      </c>
      <c r="DE105" s="19">
        <v>98</v>
      </c>
      <c r="DF105" s="19">
        <v>99</v>
      </c>
      <c r="DG105" s="19">
        <v>100</v>
      </c>
      <c r="DH105" s="19">
        <v>101</v>
      </c>
      <c r="DI105" s="19">
        <v>102</v>
      </c>
      <c r="DJ105" s="19">
        <v>103</v>
      </c>
      <c r="DK105" s="19">
        <v>104</v>
      </c>
      <c r="DL105" s="19">
        <v>105</v>
      </c>
      <c r="DM105" s="19">
        <v>106</v>
      </c>
      <c r="DN105" s="19">
        <v>107</v>
      </c>
      <c r="DO105" s="19">
        <v>108</v>
      </c>
      <c r="DP105" s="19">
        <v>109</v>
      </c>
      <c r="DQ105" s="19">
        <v>110</v>
      </c>
      <c r="DR105" s="19">
        <v>111</v>
      </c>
      <c r="DS105" s="19">
        <v>112</v>
      </c>
      <c r="DT105" s="19">
        <v>113</v>
      </c>
      <c r="DU105" s="19">
        <v>114</v>
      </c>
      <c r="DV105" s="19">
        <v>115</v>
      </c>
      <c r="DW105" s="19">
        <v>116</v>
      </c>
      <c r="DX105" s="19">
        <v>117</v>
      </c>
      <c r="DY105" s="19">
        <v>118</v>
      </c>
      <c r="DZ105" s="19">
        <v>119</v>
      </c>
      <c r="EA105" s="19">
        <v>120</v>
      </c>
      <c r="EB105" s="19">
        <v>121</v>
      </c>
      <c r="EC105" s="19">
        <v>122</v>
      </c>
      <c r="ED105" s="19">
        <v>123</v>
      </c>
      <c r="EE105" s="19">
        <v>124</v>
      </c>
      <c r="EF105" s="19">
        <v>125</v>
      </c>
      <c r="EG105" s="19">
        <v>126</v>
      </c>
      <c r="EH105" s="19">
        <v>127</v>
      </c>
      <c r="EI105" s="19">
        <v>128</v>
      </c>
      <c r="EJ105" s="19">
        <v>129</v>
      </c>
      <c r="EK105" s="19">
        <v>130</v>
      </c>
      <c r="EL105" s="19">
        <v>131</v>
      </c>
      <c r="EM105" s="19">
        <v>132</v>
      </c>
      <c r="EN105" s="19">
        <v>133</v>
      </c>
      <c r="EO105" s="19">
        <v>134</v>
      </c>
      <c r="EP105" s="19">
        <v>135</v>
      </c>
      <c r="EQ105" s="19">
        <v>136</v>
      </c>
      <c r="ER105" s="19">
        <v>137</v>
      </c>
      <c r="ES105" s="19">
        <v>138</v>
      </c>
      <c r="ET105" s="19">
        <v>139</v>
      </c>
      <c r="EU105" s="19">
        <v>140</v>
      </c>
      <c r="EV105" s="19">
        <v>141</v>
      </c>
      <c r="EW105" s="19">
        <v>142</v>
      </c>
      <c r="EX105" s="19">
        <v>143</v>
      </c>
      <c r="EY105" s="19">
        <v>144</v>
      </c>
      <c r="EZ105" s="19">
        <v>145</v>
      </c>
      <c r="FA105" s="19">
        <v>146</v>
      </c>
      <c r="FB105" s="19">
        <v>147</v>
      </c>
      <c r="FC105" s="19">
        <v>148</v>
      </c>
      <c r="FD105" s="19">
        <v>149</v>
      </c>
      <c r="FE105" s="19">
        <v>150</v>
      </c>
      <c r="FF105" s="19">
        <v>151</v>
      </c>
      <c r="FG105" s="19">
        <v>152</v>
      </c>
      <c r="FH105" s="19">
        <v>153</v>
      </c>
      <c r="FI105" s="19">
        <v>154</v>
      </c>
      <c r="FJ105" s="19">
        <v>155</v>
      </c>
      <c r="FK105" s="19">
        <v>156</v>
      </c>
      <c r="FL105" s="19">
        <v>157</v>
      </c>
      <c r="FM105" s="19">
        <v>158</v>
      </c>
      <c r="FN105" s="19">
        <v>159</v>
      </c>
      <c r="FO105" s="19">
        <v>160</v>
      </c>
      <c r="FP105" s="19">
        <v>161</v>
      </c>
      <c r="FQ105" s="19">
        <v>162</v>
      </c>
      <c r="FR105" s="19">
        <v>163</v>
      </c>
      <c r="FS105" s="19">
        <v>164</v>
      </c>
      <c r="FT105" s="19">
        <v>165</v>
      </c>
      <c r="FU105" s="19">
        <v>166</v>
      </c>
      <c r="FV105" s="19">
        <v>167</v>
      </c>
      <c r="FW105" s="19">
        <v>168</v>
      </c>
      <c r="FX105" s="19">
        <v>169</v>
      </c>
      <c r="FY105" s="19">
        <v>170</v>
      </c>
      <c r="FZ105" s="19">
        <v>171</v>
      </c>
      <c r="GA105" s="19">
        <v>172</v>
      </c>
      <c r="GB105" s="19">
        <v>173</v>
      </c>
      <c r="GC105" s="19">
        <v>174</v>
      </c>
      <c r="GD105" s="19">
        <v>175</v>
      </c>
      <c r="GE105" s="19">
        <v>176</v>
      </c>
      <c r="GF105" s="19">
        <v>177</v>
      </c>
      <c r="GG105" s="19">
        <v>178</v>
      </c>
      <c r="GH105" s="19">
        <v>179</v>
      </c>
      <c r="GI105" s="19">
        <v>180</v>
      </c>
      <c r="GJ105" s="19">
        <v>181</v>
      </c>
      <c r="GK105" s="19">
        <v>182</v>
      </c>
      <c r="GL105" s="19">
        <v>183</v>
      </c>
      <c r="GM105" s="19">
        <v>184</v>
      </c>
      <c r="GN105" s="19">
        <v>185</v>
      </c>
      <c r="GO105" s="19">
        <v>186</v>
      </c>
      <c r="GP105" s="19">
        <v>187</v>
      </c>
      <c r="GQ105" s="19">
        <v>188</v>
      </c>
      <c r="GR105" s="19">
        <v>189</v>
      </c>
      <c r="GS105" s="19">
        <v>190</v>
      </c>
      <c r="GT105" s="19">
        <v>191</v>
      </c>
      <c r="GU105" s="19">
        <v>192</v>
      </c>
      <c r="GV105" s="19">
        <v>193</v>
      </c>
      <c r="GW105" s="19">
        <v>194</v>
      </c>
      <c r="GX105" s="19">
        <v>195</v>
      </c>
      <c r="GY105" s="19">
        <v>196</v>
      </c>
      <c r="GZ105" s="19">
        <v>197</v>
      </c>
      <c r="HA105" s="19">
        <v>198</v>
      </c>
      <c r="HB105" s="19">
        <v>199</v>
      </c>
      <c r="HC105" s="19">
        <v>200</v>
      </c>
      <c r="HD105" s="19">
        <v>201</v>
      </c>
      <c r="HE105" s="19">
        <v>202</v>
      </c>
      <c r="HF105" s="19">
        <v>203</v>
      </c>
      <c r="HG105" s="19">
        <v>204</v>
      </c>
      <c r="HH105" s="19">
        <v>205</v>
      </c>
      <c r="HI105" s="19">
        <v>206</v>
      </c>
      <c r="HJ105" s="19">
        <v>207</v>
      </c>
      <c r="HK105" s="19">
        <v>208</v>
      </c>
      <c r="HL105" s="19">
        <v>209</v>
      </c>
      <c r="HM105" s="19">
        <v>210</v>
      </c>
      <c r="HN105" s="19">
        <v>211</v>
      </c>
      <c r="HO105" s="19">
        <v>212</v>
      </c>
      <c r="HP105" s="19">
        <v>213</v>
      </c>
      <c r="HQ105" s="19">
        <v>214</v>
      </c>
      <c r="HR105" s="19">
        <v>215</v>
      </c>
      <c r="HS105" s="19">
        <v>216</v>
      </c>
      <c r="HT105" s="19">
        <v>217</v>
      </c>
      <c r="HV105" s="2"/>
      <c r="HW105" s="2"/>
      <c r="HX105" s="2"/>
      <c r="HY105" s="2"/>
    </row>
    <row r="106" spans="1:233" s="17" customFormat="1" ht="42" customHeight="1">
      <c r="A106" s="122" t="s">
        <v>42</v>
      </c>
      <c r="B106" s="123"/>
      <c r="C106" s="123"/>
      <c r="D106" s="123"/>
      <c r="E106" s="123"/>
      <c r="F106" s="20" t="s">
        <v>43</v>
      </c>
      <c r="G106" s="124" t="s">
        <v>44</v>
      </c>
      <c r="H106" s="124"/>
      <c r="I106" s="124" t="s">
        <v>45</v>
      </c>
      <c r="J106" s="125"/>
      <c r="K106" s="21">
        <f>$K$105</f>
        <v>0</v>
      </c>
      <c r="L106" s="22">
        <f t="shared" ref="L106:BW106" si="3">$K$105+L105</f>
        <v>1</v>
      </c>
      <c r="M106" s="22">
        <f t="shared" si="3"/>
        <v>2</v>
      </c>
      <c r="N106" s="22">
        <f t="shared" si="3"/>
        <v>3</v>
      </c>
      <c r="O106" s="22">
        <f t="shared" si="3"/>
        <v>4</v>
      </c>
      <c r="P106" s="22">
        <f t="shared" si="3"/>
        <v>5</v>
      </c>
      <c r="Q106" s="22">
        <f t="shared" si="3"/>
        <v>6</v>
      </c>
      <c r="R106" s="22">
        <f t="shared" si="3"/>
        <v>7</v>
      </c>
      <c r="S106" s="22">
        <f t="shared" si="3"/>
        <v>8</v>
      </c>
      <c r="T106" s="22">
        <f t="shared" si="3"/>
        <v>9</v>
      </c>
      <c r="U106" s="22">
        <f t="shared" si="3"/>
        <v>10</v>
      </c>
      <c r="V106" s="22">
        <f t="shared" si="3"/>
        <v>11</v>
      </c>
      <c r="W106" s="22">
        <f t="shared" si="3"/>
        <v>12</v>
      </c>
      <c r="X106" s="22">
        <f t="shared" si="3"/>
        <v>13</v>
      </c>
      <c r="Y106" s="22">
        <f t="shared" si="3"/>
        <v>14</v>
      </c>
      <c r="Z106" s="22">
        <f t="shared" si="3"/>
        <v>15</v>
      </c>
      <c r="AA106" s="22">
        <f t="shared" si="3"/>
        <v>16</v>
      </c>
      <c r="AB106" s="22">
        <f t="shared" si="3"/>
        <v>17</v>
      </c>
      <c r="AC106" s="22">
        <f t="shared" si="3"/>
        <v>18</v>
      </c>
      <c r="AD106" s="22">
        <f t="shared" si="3"/>
        <v>19</v>
      </c>
      <c r="AE106" s="22">
        <f t="shared" si="3"/>
        <v>20</v>
      </c>
      <c r="AF106" s="22">
        <f t="shared" si="3"/>
        <v>21</v>
      </c>
      <c r="AG106" s="22">
        <f t="shared" si="3"/>
        <v>22</v>
      </c>
      <c r="AH106" s="22">
        <f t="shared" si="3"/>
        <v>23</v>
      </c>
      <c r="AI106" s="22">
        <f t="shared" si="3"/>
        <v>24</v>
      </c>
      <c r="AJ106" s="22">
        <f t="shared" si="3"/>
        <v>25</v>
      </c>
      <c r="AK106" s="22">
        <f t="shared" si="3"/>
        <v>26</v>
      </c>
      <c r="AL106" s="22">
        <f t="shared" si="3"/>
        <v>27</v>
      </c>
      <c r="AM106" s="22">
        <f t="shared" si="3"/>
        <v>28</v>
      </c>
      <c r="AN106" s="22">
        <f t="shared" si="3"/>
        <v>29</v>
      </c>
      <c r="AO106" s="22">
        <f t="shared" si="3"/>
        <v>30</v>
      </c>
      <c r="AP106" s="22">
        <f t="shared" si="3"/>
        <v>31</v>
      </c>
      <c r="AQ106" s="22">
        <f t="shared" si="3"/>
        <v>32</v>
      </c>
      <c r="AR106" s="22">
        <f t="shared" si="3"/>
        <v>33</v>
      </c>
      <c r="AS106" s="22">
        <f t="shared" si="3"/>
        <v>34</v>
      </c>
      <c r="AT106" s="22">
        <f t="shared" si="3"/>
        <v>35</v>
      </c>
      <c r="AU106" s="22">
        <f t="shared" si="3"/>
        <v>36</v>
      </c>
      <c r="AV106" s="22">
        <f t="shared" si="3"/>
        <v>37</v>
      </c>
      <c r="AW106" s="22">
        <f t="shared" si="3"/>
        <v>38</v>
      </c>
      <c r="AX106" s="22">
        <f t="shared" si="3"/>
        <v>39</v>
      </c>
      <c r="AY106" s="22">
        <f t="shared" si="3"/>
        <v>40</v>
      </c>
      <c r="AZ106" s="22">
        <f t="shared" si="3"/>
        <v>41</v>
      </c>
      <c r="BA106" s="22">
        <f t="shared" si="3"/>
        <v>42</v>
      </c>
      <c r="BB106" s="22">
        <f t="shared" si="3"/>
        <v>43</v>
      </c>
      <c r="BC106" s="22">
        <f t="shared" si="3"/>
        <v>44</v>
      </c>
      <c r="BD106" s="22">
        <f t="shared" si="3"/>
        <v>45</v>
      </c>
      <c r="BE106" s="22">
        <f t="shared" si="3"/>
        <v>46</v>
      </c>
      <c r="BF106" s="22">
        <f t="shared" si="3"/>
        <v>47</v>
      </c>
      <c r="BG106" s="22">
        <f t="shared" si="3"/>
        <v>48</v>
      </c>
      <c r="BH106" s="22">
        <f t="shared" si="3"/>
        <v>49</v>
      </c>
      <c r="BI106" s="22">
        <f t="shared" si="3"/>
        <v>50</v>
      </c>
      <c r="BJ106" s="22">
        <f t="shared" si="3"/>
        <v>51</v>
      </c>
      <c r="BK106" s="22">
        <f t="shared" si="3"/>
        <v>52</v>
      </c>
      <c r="BL106" s="22">
        <f t="shared" si="3"/>
        <v>53</v>
      </c>
      <c r="BM106" s="22">
        <f t="shared" si="3"/>
        <v>54</v>
      </c>
      <c r="BN106" s="22">
        <f t="shared" si="3"/>
        <v>55</v>
      </c>
      <c r="BO106" s="22">
        <f t="shared" si="3"/>
        <v>56</v>
      </c>
      <c r="BP106" s="22">
        <f t="shared" si="3"/>
        <v>57</v>
      </c>
      <c r="BQ106" s="22">
        <f t="shared" si="3"/>
        <v>58</v>
      </c>
      <c r="BR106" s="22">
        <f t="shared" si="3"/>
        <v>59</v>
      </c>
      <c r="BS106" s="22">
        <f t="shared" si="3"/>
        <v>60</v>
      </c>
      <c r="BT106" s="22">
        <f t="shared" si="3"/>
        <v>61</v>
      </c>
      <c r="BU106" s="22">
        <f t="shared" si="3"/>
        <v>62</v>
      </c>
      <c r="BV106" s="22">
        <f t="shared" si="3"/>
        <v>63</v>
      </c>
      <c r="BW106" s="22">
        <f t="shared" si="3"/>
        <v>64</v>
      </c>
      <c r="BX106" s="22">
        <f t="shared" ref="BX106:EI106" si="4">$K$105+BX105</f>
        <v>65</v>
      </c>
      <c r="BY106" s="22">
        <f t="shared" si="4"/>
        <v>66</v>
      </c>
      <c r="BZ106" s="22">
        <f t="shared" si="4"/>
        <v>67</v>
      </c>
      <c r="CA106" s="22">
        <f t="shared" si="4"/>
        <v>68</v>
      </c>
      <c r="CB106" s="22">
        <f t="shared" si="4"/>
        <v>69</v>
      </c>
      <c r="CC106" s="22">
        <f t="shared" si="4"/>
        <v>70</v>
      </c>
      <c r="CD106" s="22">
        <f t="shared" si="4"/>
        <v>71</v>
      </c>
      <c r="CE106" s="22">
        <f t="shared" si="4"/>
        <v>72</v>
      </c>
      <c r="CF106" s="22">
        <f t="shared" si="4"/>
        <v>73</v>
      </c>
      <c r="CG106" s="22">
        <f t="shared" si="4"/>
        <v>74</v>
      </c>
      <c r="CH106" s="22">
        <f t="shared" si="4"/>
        <v>75</v>
      </c>
      <c r="CI106" s="22">
        <f t="shared" si="4"/>
        <v>76</v>
      </c>
      <c r="CJ106" s="22">
        <f t="shared" si="4"/>
        <v>77</v>
      </c>
      <c r="CK106" s="22">
        <f t="shared" si="4"/>
        <v>78</v>
      </c>
      <c r="CL106" s="22">
        <f t="shared" si="4"/>
        <v>79</v>
      </c>
      <c r="CM106" s="22">
        <f t="shared" si="4"/>
        <v>80</v>
      </c>
      <c r="CN106" s="22">
        <f t="shared" si="4"/>
        <v>81</v>
      </c>
      <c r="CO106" s="22">
        <f t="shared" si="4"/>
        <v>82</v>
      </c>
      <c r="CP106" s="22">
        <f t="shared" si="4"/>
        <v>83</v>
      </c>
      <c r="CQ106" s="22">
        <f t="shared" si="4"/>
        <v>84</v>
      </c>
      <c r="CR106" s="22">
        <f t="shared" si="4"/>
        <v>85</v>
      </c>
      <c r="CS106" s="22">
        <f t="shared" si="4"/>
        <v>86</v>
      </c>
      <c r="CT106" s="22">
        <f t="shared" si="4"/>
        <v>87</v>
      </c>
      <c r="CU106" s="22">
        <f t="shared" si="4"/>
        <v>88</v>
      </c>
      <c r="CV106" s="22">
        <f t="shared" si="4"/>
        <v>89</v>
      </c>
      <c r="CW106" s="22">
        <f t="shared" si="4"/>
        <v>90</v>
      </c>
      <c r="CX106" s="22">
        <f t="shared" si="4"/>
        <v>91</v>
      </c>
      <c r="CY106" s="22">
        <f t="shared" si="4"/>
        <v>92</v>
      </c>
      <c r="CZ106" s="22">
        <f t="shared" si="4"/>
        <v>93</v>
      </c>
      <c r="DA106" s="22">
        <f t="shared" si="4"/>
        <v>94</v>
      </c>
      <c r="DB106" s="22">
        <f t="shared" si="4"/>
        <v>95</v>
      </c>
      <c r="DC106" s="22">
        <f t="shared" si="4"/>
        <v>96</v>
      </c>
      <c r="DD106" s="22">
        <f t="shared" si="4"/>
        <v>97</v>
      </c>
      <c r="DE106" s="22">
        <f t="shared" si="4"/>
        <v>98</v>
      </c>
      <c r="DF106" s="22">
        <f t="shared" si="4"/>
        <v>99</v>
      </c>
      <c r="DG106" s="22">
        <f t="shared" si="4"/>
        <v>100</v>
      </c>
      <c r="DH106" s="22">
        <f t="shared" si="4"/>
        <v>101</v>
      </c>
      <c r="DI106" s="22">
        <f t="shared" si="4"/>
        <v>102</v>
      </c>
      <c r="DJ106" s="22">
        <f t="shared" si="4"/>
        <v>103</v>
      </c>
      <c r="DK106" s="22">
        <f t="shared" si="4"/>
        <v>104</v>
      </c>
      <c r="DL106" s="22">
        <f t="shared" si="4"/>
        <v>105</v>
      </c>
      <c r="DM106" s="22">
        <f t="shared" si="4"/>
        <v>106</v>
      </c>
      <c r="DN106" s="22">
        <f t="shared" si="4"/>
        <v>107</v>
      </c>
      <c r="DO106" s="22">
        <f t="shared" si="4"/>
        <v>108</v>
      </c>
      <c r="DP106" s="22">
        <f t="shared" si="4"/>
        <v>109</v>
      </c>
      <c r="DQ106" s="22">
        <f t="shared" si="4"/>
        <v>110</v>
      </c>
      <c r="DR106" s="22">
        <f t="shared" si="4"/>
        <v>111</v>
      </c>
      <c r="DS106" s="22">
        <f t="shared" si="4"/>
        <v>112</v>
      </c>
      <c r="DT106" s="22">
        <f t="shared" si="4"/>
        <v>113</v>
      </c>
      <c r="DU106" s="22">
        <f t="shared" si="4"/>
        <v>114</v>
      </c>
      <c r="DV106" s="22">
        <f t="shared" si="4"/>
        <v>115</v>
      </c>
      <c r="DW106" s="22">
        <f t="shared" si="4"/>
        <v>116</v>
      </c>
      <c r="DX106" s="22">
        <f t="shared" si="4"/>
        <v>117</v>
      </c>
      <c r="DY106" s="22">
        <f t="shared" si="4"/>
        <v>118</v>
      </c>
      <c r="DZ106" s="22">
        <f t="shared" si="4"/>
        <v>119</v>
      </c>
      <c r="EA106" s="22">
        <f t="shared" si="4"/>
        <v>120</v>
      </c>
      <c r="EB106" s="22">
        <f t="shared" si="4"/>
        <v>121</v>
      </c>
      <c r="EC106" s="22">
        <f t="shared" si="4"/>
        <v>122</v>
      </c>
      <c r="ED106" s="22">
        <f t="shared" si="4"/>
        <v>123</v>
      </c>
      <c r="EE106" s="22">
        <f t="shared" si="4"/>
        <v>124</v>
      </c>
      <c r="EF106" s="22">
        <f t="shared" si="4"/>
        <v>125</v>
      </c>
      <c r="EG106" s="22">
        <f t="shared" si="4"/>
        <v>126</v>
      </c>
      <c r="EH106" s="22">
        <f t="shared" si="4"/>
        <v>127</v>
      </c>
      <c r="EI106" s="22">
        <f t="shared" si="4"/>
        <v>128</v>
      </c>
      <c r="EJ106" s="22">
        <f t="shared" ref="EJ106:GU106" si="5">$K$105+EJ105</f>
        <v>129</v>
      </c>
      <c r="EK106" s="22">
        <f t="shared" si="5"/>
        <v>130</v>
      </c>
      <c r="EL106" s="22">
        <f t="shared" si="5"/>
        <v>131</v>
      </c>
      <c r="EM106" s="22">
        <f t="shared" si="5"/>
        <v>132</v>
      </c>
      <c r="EN106" s="22">
        <f t="shared" si="5"/>
        <v>133</v>
      </c>
      <c r="EO106" s="22">
        <f t="shared" si="5"/>
        <v>134</v>
      </c>
      <c r="EP106" s="22">
        <f t="shared" si="5"/>
        <v>135</v>
      </c>
      <c r="EQ106" s="22">
        <f t="shared" si="5"/>
        <v>136</v>
      </c>
      <c r="ER106" s="22">
        <f t="shared" si="5"/>
        <v>137</v>
      </c>
      <c r="ES106" s="22">
        <f t="shared" si="5"/>
        <v>138</v>
      </c>
      <c r="ET106" s="22">
        <f t="shared" si="5"/>
        <v>139</v>
      </c>
      <c r="EU106" s="22">
        <f t="shared" si="5"/>
        <v>140</v>
      </c>
      <c r="EV106" s="22">
        <f t="shared" si="5"/>
        <v>141</v>
      </c>
      <c r="EW106" s="22">
        <f t="shared" si="5"/>
        <v>142</v>
      </c>
      <c r="EX106" s="22">
        <f t="shared" si="5"/>
        <v>143</v>
      </c>
      <c r="EY106" s="22">
        <f t="shared" si="5"/>
        <v>144</v>
      </c>
      <c r="EZ106" s="22">
        <f t="shared" si="5"/>
        <v>145</v>
      </c>
      <c r="FA106" s="22">
        <f t="shared" si="5"/>
        <v>146</v>
      </c>
      <c r="FB106" s="22">
        <f t="shared" si="5"/>
        <v>147</v>
      </c>
      <c r="FC106" s="22">
        <f t="shared" si="5"/>
        <v>148</v>
      </c>
      <c r="FD106" s="22">
        <f t="shared" si="5"/>
        <v>149</v>
      </c>
      <c r="FE106" s="22">
        <f t="shared" si="5"/>
        <v>150</v>
      </c>
      <c r="FF106" s="22">
        <f t="shared" si="5"/>
        <v>151</v>
      </c>
      <c r="FG106" s="22">
        <f t="shared" si="5"/>
        <v>152</v>
      </c>
      <c r="FH106" s="22">
        <f t="shared" si="5"/>
        <v>153</v>
      </c>
      <c r="FI106" s="22">
        <f t="shared" si="5"/>
        <v>154</v>
      </c>
      <c r="FJ106" s="22">
        <f t="shared" si="5"/>
        <v>155</v>
      </c>
      <c r="FK106" s="22">
        <f t="shared" si="5"/>
        <v>156</v>
      </c>
      <c r="FL106" s="22">
        <f t="shared" si="5"/>
        <v>157</v>
      </c>
      <c r="FM106" s="22">
        <f t="shared" si="5"/>
        <v>158</v>
      </c>
      <c r="FN106" s="22">
        <f t="shared" si="5"/>
        <v>159</v>
      </c>
      <c r="FO106" s="22">
        <f t="shared" si="5"/>
        <v>160</v>
      </c>
      <c r="FP106" s="22">
        <f t="shared" si="5"/>
        <v>161</v>
      </c>
      <c r="FQ106" s="22">
        <f t="shared" si="5"/>
        <v>162</v>
      </c>
      <c r="FR106" s="22">
        <f t="shared" si="5"/>
        <v>163</v>
      </c>
      <c r="FS106" s="22">
        <f t="shared" si="5"/>
        <v>164</v>
      </c>
      <c r="FT106" s="22">
        <f t="shared" si="5"/>
        <v>165</v>
      </c>
      <c r="FU106" s="22">
        <f t="shared" si="5"/>
        <v>166</v>
      </c>
      <c r="FV106" s="22">
        <f t="shared" si="5"/>
        <v>167</v>
      </c>
      <c r="FW106" s="22">
        <f t="shared" si="5"/>
        <v>168</v>
      </c>
      <c r="FX106" s="22">
        <f t="shared" si="5"/>
        <v>169</v>
      </c>
      <c r="FY106" s="22">
        <f t="shared" si="5"/>
        <v>170</v>
      </c>
      <c r="FZ106" s="22">
        <f t="shared" si="5"/>
        <v>171</v>
      </c>
      <c r="GA106" s="22">
        <f t="shared" si="5"/>
        <v>172</v>
      </c>
      <c r="GB106" s="22">
        <f t="shared" si="5"/>
        <v>173</v>
      </c>
      <c r="GC106" s="22">
        <f t="shared" si="5"/>
        <v>174</v>
      </c>
      <c r="GD106" s="22">
        <f t="shared" si="5"/>
        <v>175</v>
      </c>
      <c r="GE106" s="22">
        <f t="shared" si="5"/>
        <v>176</v>
      </c>
      <c r="GF106" s="22">
        <f t="shared" si="5"/>
        <v>177</v>
      </c>
      <c r="GG106" s="22">
        <f t="shared" si="5"/>
        <v>178</v>
      </c>
      <c r="GH106" s="22">
        <f t="shared" si="5"/>
        <v>179</v>
      </c>
      <c r="GI106" s="22">
        <f t="shared" si="5"/>
        <v>180</v>
      </c>
      <c r="GJ106" s="22">
        <f t="shared" si="5"/>
        <v>181</v>
      </c>
      <c r="GK106" s="22">
        <f t="shared" si="5"/>
        <v>182</v>
      </c>
      <c r="GL106" s="22">
        <f t="shared" si="5"/>
        <v>183</v>
      </c>
      <c r="GM106" s="22">
        <f t="shared" si="5"/>
        <v>184</v>
      </c>
      <c r="GN106" s="22">
        <f t="shared" si="5"/>
        <v>185</v>
      </c>
      <c r="GO106" s="22">
        <f t="shared" si="5"/>
        <v>186</v>
      </c>
      <c r="GP106" s="22">
        <f t="shared" si="5"/>
        <v>187</v>
      </c>
      <c r="GQ106" s="22">
        <f t="shared" si="5"/>
        <v>188</v>
      </c>
      <c r="GR106" s="22">
        <f t="shared" si="5"/>
        <v>189</v>
      </c>
      <c r="GS106" s="22">
        <f t="shared" si="5"/>
        <v>190</v>
      </c>
      <c r="GT106" s="22">
        <f t="shared" si="5"/>
        <v>191</v>
      </c>
      <c r="GU106" s="22">
        <f t="shared" si="5"/>
        <v>192</v>
      </c>
      <c r="GV106" s="22">
        <f t="shared" ref="GV106:HT106" si="6">$K$105+GV105</f>
        <v>193</v>
      </c>
      <c r="GW106" s="22">
        <f t="shared" si="6"/>
        <v>194</v>
      </c>
      <c r="GX106" s="22">
        <f t="shared" si="6"/>
        <v>195</v>
      </c>
      <c r="GY106" s="22">
        <f t="shared" si="6"/>
        <v>196</v>
      </c>
      <c r="GZ106" s="22">
        <f t="shared" si="6"/>
        <v>197</v>
      </c>
      <c r="HA106" s="22">
        <f t="shared" si="6"/>
        <v>198</v>
      </c>
      <c r="HB106" s="22">
        <f t="shared" si="6"/>
        <v>199</v>
      </c>
      <c r="HC106" s="22">
        <f t="shared" si="6"/>
        <v>200</v>
      </c>
      <c r="HD106" s="22">
        <f t="shared" si="6"/>
        <v>201</v>
      </c>
      <c r="HE106" s="22">
        <f t="shared" si="6"/>
        <v>202</v>
      </c>
      <c r="HF106" s="22">
        <f t="shared" si="6"/>
        <v>203</v>
      </c>
      <c r="HG106" s="22">
        <f t="shared" si="6"/>
        <v>204</v>
      </c>
      <c r="HH106" s="22">
        <f t="shared" si="6"/>
        <v>205</v>
      </c>
      <c r="HI106" s="22">
        <f t="shared" si="6"/>
        <v>206</v>
      </c>
      <c r="HJ106" s="22">
        <f t="shared" si="6"/>
        <v>207</v>
      </c>
      <c r="HK106" s="22">
        <f t="shared" si="6"/>
        <v>208</v>
      </c>
      <c r="HL106" s="22">
        <f t="shared" si="6"/>
        <v>209</v>
      </c>
      <c r="HM106" s="22">
        <f t="shared" si="6"/>
        <v>210</v>
      </c>
      <c r="HN106" s="22">
        <f t="shared" si="6"/>
        <v>211</v>
      </c>
      <c r="HO106" s="22">
        <f t="shared" si="6"/>
        <v>212</v>
      </c>
      <c r="HP106" s="22">
        <f t="shared" si="6"/>
        <v>213</v>
      </c>
      <c r="HQ106" s="22">
        <f t="shared" si="6"/>
        <v>214</v>
      </c>
      <c r="HR106" s="22">
        <f t="shared" si="6"/>
        <v>215</v>
      </c>
      <c r="HS106" s="22">
        <f t="shared" si="6"/>
        <v>216</v>
      </c>
      <c r="HT106" s="22">
        <f t="shared" si="6"/>
        <v>217</v>
      </c>
      <c r="HV106" s="2"/>
      <c r="HW106" s="2"/>
      <c r="HX106" s="2"/>
      <c r="HY106" s="2"/>
    </row>
    <row r="107" spans="1:233" s="17" customFormat="1" ht="30" customHeight="1">
      <c r="A107" s="126" t="str">
        <f>IFERROR(CONCATENATE("Всього: ",I107-G107," календарних днів / ","Total of : ",I107-G107," calendar days"),"")</f>
        <v>Всього: 0 календарних днів / Total of : 0 calendar days</v>
      </c>
      <c r="B107" s="127"/>
      <c r="C107" s="127"/>
      <c r="D107" s="127"/>
      <c r="E107" s="128"/>
      <c r="F107" s="23" t="s">
        <v>46</v>
      </c>
      <c r="G107" s="129">
        <f>MIN(G108:H145)</f>
        <v>0</v>
      </c>
      <c r="H107" s="129"/>
      <c r="I107" s="129">
        <f>MAX(I108:J145)</f>
        <v>0</v>
      </c>
      <c r="J107" s="130"/>
      <c r="K107" s="24" t="str">
        <f t="shared" ref="K107:BV107" si="7">UPPER(TEXT(K106, "DDD"))</f>
        <v>СБ</v>
      </c>
      <c r="L107" s="25" t="str">
        <f t="shared" si="7"/>
        <v>НД</v>
      </c>
      <c r="M107" s="25" t="str">
        <f t="shared" si="7"/>
        <v>ПН</v>
      </c>
      <c r="N107" s="25" t="str">
        <f t="shared" si="7"/>
        <v>ВТ</v>
      </c>
      <c r="O107" s="25" t="str">
        <f t="shared" si="7"/>
        <v>СР</v>
      </c>
      <c r="P107" s="25" t="str">
        <f t="shared" si="7"/>
        <v>ЧТ</v>
      </c>
      <c r="Q107" s="25" t="str">
        <f t="shared" si="7"/>
        <v>ПТ</v>
      </c>
      <c r="R107" s="25" t="str">
        <f t="shared" si="7"/>
        <v>СБ</v>
      </c>
      <c r="S107" s="25" t="str">
        <f t="shared" si="7"/>
        <v>НД</v>
      </c>
      <c r="T107" s="25" t="str">
        <f t="shared" si="7"/>
        <v>ПН</v>
      </c>
      <c r="U107" s="25" t="str">
        <f t="shared" si="7"/>
        <v>ВТ</v>
      </c>
      <c r="V107" s="25" t="str">
        <f t="shared" si="7"/>
        <v>СР</v>
      </c>
      <c r="W107" s="25" t="str">
        <f t="shared" si="7"/>
        <v>ЧТ</v>
      </c>
      <c r="X107" s="25" t="str">
        <f t="shared" si="7"/>
        <v>ПТ</v>
      </c>
      <c r="Y107" s="25" t="str">
        <f t="shared" si="7"/>
        <v>СБ</v>
      </c>
      <c r="Z107" s="25" t="str">
        <f t="shared" si="7"/>
        <v>НД</v>
      </c>
      <c r="AA107" s="25" t="str">
        <f t="shared" si="7"/>
        <v>ПН</v>
      </c>
      <c r="AB107" s="25" t="str">
        <f t="shared" si="7"/>
        <v>ВТ</v>
      </c>
      <c r="AC107" s="25" t="str">
        <f t="shared" si="7"/>
        <v>СР</v>
      </c>
      <c r="AD107" s="25" t="str">
        <f t="shared" si="7"/>
        <v>ЧТ</v>
      </c>
      <c r="AE107" s="25" t="str">
        <f t="shared" si="7"/>
        <v>ПТ</v>
      </c>
      <c r="AF107" s="25" t="str">
        <f t="shared" si="7"/>
        <v>СБ</v>
      </c>
      <c r="AG107" s="25" t="str">
        <f t="shared" si="7"/>
        <v>НД</v>
      </c>
      <c r="AH107" s="25" t="str">
        <f t="shared" si="7"/>
        <v>ПН</v>
      </c>
      <c r="AI107" s="25" t="str">
        <f t="shared" si="7"/>
        <v>ВТ</v>
      </c>
      <c r="AJ107" s="25" t="str">
        <f t="shared" si="7"/>
        <v>СР</v>
      </c>
      <c r="AK107" s="25" t="str">
        <f t="shared" si="7"/>
        <v>ЧТ</v>
      </c>
      <c r="AL107" s="25" t="str">
        <f t="shared" si="7"/>
        <v>ПТ</v>
      </c>
      <c r="AM107" s="25" t="str">
        <f t="shared" si="7"/>
        <v>СБ</v>
      </c>
      <c r="AN107" s="25" t="str">
        <f t="shared" si="7"/>
        <v>НД</v>
      </c>
      <c r="AO107" s="25" t="str">
        <f t="shared" si="7"/>
        <v>ПН</v>
      </c>
      <c r="AP107" s="25" t="str">
        <f t="shared" si="7"/>
        <v>ВТ</v>
      </c>
      <c r="AQ107" s="25" t="str">
        <f t="shared" si="7"/>
        <v>СР</v>
      </c>
      <c r="AR107" s="25" t="str">
        <f t="shared" si="7"/>
        <v>ЧТ</v>
      </c>
      <c r="AS107" s="25" t="str">
        <f t="shared" si="7"/>
        <v>ПТ</v>
      </c>
      <c r="AT107" s="25" t="str">
        <f t="shared" si="7"/>
        <v>СБ</v>
      </c>
      <c r="AU107" s="25" t="str">
        <f t="shared" si="7"/>
        <v>НД</v>
      </c>
      <c r="AV107" s="25" t="str">
        <f t="shared" si="7"/>
        <v>ПН</v>
      </c>
      <c r="AW107" s="25" t="str">
        <f t="shared" si="7"/>
        <v>ВТ</v>
      </c>
      <c r="AX107" s="25" t="str">
        <f t="shared" si="7"/>
        <v>СР</v>
      </c>
      <c r="AY107" s="25" t="str">
        <f t="shared" si="7"/>
        <v>ЧТ</v>
      </c>
      <c r="AZ107" s="25" t="str">
        <f t="shared" si="7"/>
        <v>ПТ</v>
      </c>
      <c r="BA107" s="25" t="str">
        <f t="shared" si="7"/>
        <v>СБ</v>
      </c>
      <c r="BB107" s="25" t="str">
        <f t="shared" si="7"/>
        <v>НД</v>
      </c>
      <c r="BC107" s="25" t="str">
        <f t="shared" si="7"/>
        <v>ПН</v>
      </c>
      <c r="BD107" s="25" t="str">
        <f t="shared" si="7"/>
        <v>ВТ</v>
      </c>
      <c r="BE107" s="25" t="str">
        <f t="shared" si="7"/>
        <v>СР</v>
      </c>
      <c r="BF107" s="25" t="str">
        <f t="shared" si="7"/>
        <v>ЧТ</v>
      </c>
      <c r="BG107" s="25" t="str">
        <f t="shared" si="7"/>
        <v>ПТ</v>
      </c>
      <c r="BH107" s="25" t="str">
        <f t="shared" si="7"/>
        <v>СБ</v>
      </c>
      <c r="BI107" s="25" t="str">
        <f t="shared" si="7"/>
        <v>НД</v>
      </c>
      <c r="BJ107" s="25" t="str">
        <f t="shared" si="7"/>
        <v>ПН</v>
      </c>
      <c r="BK107" s="25" t="str">
        <f t="shared" si="7"/>
        <v>ВТ</v>
      </c>
      <c r="BL107" s="25" t="str">
        <f t="shared" si="7"/>
        <v>СР</v>
      </c>
      <c r="BM107" s="25" t="str">
        <f t="shared" si="7"/>
        <v>ЧТ</v>
      </c>
      <c r="BN107" s="25" t="str">
        <f t="shared" si="7"/>
        <v>ПТ</v>
      </c>
      <c r="BO107" s="25" t="str">
        <f t="shared" si="7"/>
        <v>СБ</v>
      </c>
      <c r="BP107" s="25" t="str">
        <f t="shared" si="7"/>
        <v>НД</v>
      </c>
      <c r="BQ107" s="25" t="str">
        <f t="shared" si="7"/>
        <v>ПН</v>
      </c>
      <c r="BR107" s="25" t="str">
        <f t="shared" si="7"/>
        <v>ВТ</v>
      </c>
      <c r="BS107" s="25" t="str">
        <f t="shared" si="7"/>
        <v>СР</v>
      </c>
      <c r="BT107" s="25" t="str">
        <f t="shared" si="7"/>
        <v>ЧТ</v>
      </c>
      <c r="BU107" s="25" t="str">
        <f t="shared" si="7"/>
        <v>ПТ</v>
      </c>
      <c r="BV107" s="25" t="str">
        <f t="shared" si="7"/>
        <v>СБ</v>
      </c>
      <c r="BW107" s="25" t="str">
        <f t="shared" ref="BW107:EH107" si="8">UPPER(TEXT(BW106, "DDD"))</f>
        <v>НД</v>
      </c>
      <c r="BX107" s="25" t="str">
        <f t="shared" si="8"/>
        <v>ПН</v>
      </c>
      <c r="BY107" s="25" t="str">
        <f t="shared" si="8"/>
        <v>ВТ</v>
      </c>
      <c r="BZ107" s="25" t="str">
        <f t="shared" si="8"/>
        <v>СР</v>
      </c>
      <c r="CA107" s="25" t="str">
        <f t="shared" si="8"/>
        <v>ЧТ</v>
      </c>
      <c r="CB107" s="25" t="str">
        <f t="shared" si="8"/>
        <v>ПТ</v>
      </c>
      <c r="CC107" s="25" t="str">
        <f t="shared" si="8"/>
        <v>СБ</v>
      </c>
      <c r="CD107" s="25" t="str">
        <f t="shared" si="8"/>
        <v>НД</v>
      </c>
      <c r="CE107" s="25" t="str">
        <f t="shared" si="8"/>
        <v>ПН</v>
      </c>
      <c r="CF107" s="25" t="str">
        <f t="shared" si="8"/>
        <v>ВТ</v>
      </c>
      <c r="CG107" s="25" t="str">
        <f t="shared" si="8"/>
        <v>СР</v>
      </c>
      <c r="CH107" s="25" t="str">
        <f t="shared" si="8"/>
        <v>ЧТ</v>
      </c>
      <c r="CI107" s="25" t="str">
        <f t="shared" si="8"/>
        <v>ПТ</v>
      </c>
      <c r="CJ107" s="25" t="str">
        <f t="shared" si="8"/>
        <v>СБ</v>
      </c>
      <c r="CK107" s="25" t="str">
        <f t="shared" si="8"/>
        <v>НД</v>
      </c>
      <c r="CL107" s="25" t="str">
        <f t="shared" si="8"/>
        <v>ПН</v>
      </c>
      <c r="CM107" s="25" t="str">
        <f t="shared" si="8"/>
        <v>ВТ</v>
      </c>
      <c r="CN107" s="25" t="str">
        <f t="shared" si="8"/>
        <v>СР</v>
      </c>
      <c r="CO107" s="25" t="str">
        <f t="shared" si="8"/>
        <v>ЧТ</v>
      </c>
      <c r="CP107" s="25" t="str">
        <f t="shared" si="8"/>
        <v>ПТ</v>
      </c>
      <c r="CQ107" s="25" t="str">
        <f t="shared" si="8"/>
        <v>СБ</v>
      </c>
      <c r="CR107" s="25" t="str">
        <f t="shared" si="8"/>
        <v>НД</v>
      </c>
      <c r="CS107" s="25" t="str">
        <f t="shared" si="8"/>
        <v>ПН</v>
      </c>
      <c r="CT107" s="25" t="str">
        <f t="shared" si="8"/>
        <v>ВТ</v>
      </c>
      <c r="CU107" s="25" t="str">
        <f t="shared" si="8"/>
        <v>СР</v>
      </c>
      <c r="CV107" s="25" t="str">
        <f t="shared" si="8"/>
        <v>ЧТ</v>
      </c>
      <c r="CW107" s="25" t="str">
        <f t="shared" si="8"/>
        <v>ПТ</v>
      </c>
      <c r="CX107" s="25" t="str">
        <f t="shared" si="8"/>
        <v>СБ</v>
      </c>
      <c r="CY107" s="25" t="str">
        <f t="shared" si="8"/>
        <v>НД</v>
      </c>
      <c r="CZ107" s="25" t="str">
        <f t="shared" si="8"/>
        <v>ПН</v>
      </c>
      <c r="DA107" s="25" t="str">
        <f t="shared" si="8"/>
        <v>ВТ</v>
      </c>
      <c r="DB107" s="25" t="str">
        <f t="shared" si="8"/>
        <v>СР</v>
      </c>
      <c r="DC107" s="25" t="str">
        <f t="shared" si="8"/>
        <v>ЧТ</v>
      </c>
      <c r="DD107" s="25" t="str">
        <f t="shared" si="8"/>
        <v>ПТ</v>
      </c>
      <c r="DE107" s="25" t="str">
        <f t="shared" si="8"/>
        <v>СБ</v>
      </c>
      <c r="DF107" s="25" t="str">
        <f t="shared" si="8"/>
        <v>НД</v>
      </c>
      <c r="DG107" s="25" t="str">
        <f t="shared" si="8"/>
        <v>ПН</v>
      </c>
      <c r="DH107" s="25" t="str">
        <f t="shared" si="8"/>
        <v>ВТ</v>
      </c>
      <c r="DI107" s="25" t="str">
        <f t="shared" si="8"/>
        <v>СР</v>
      </c>
      <c r="DJ107" s="25" t="str">
        <f t="shared" si="8"/>
        <v>ЧТ</v>
      </c>
      <c r="DK107" s="25" t="str">
        <f t="shared" si="8"/>
        <v>ПТ</v>
      </c>
      <c r="DL107" s="25" t="str">
        <f t="shared" si="8"/>
        <v>СБ</v>
      </c>
      <c r="DM107" s="25" t="str">
        <f t="shared" si="8"/>
        <v>НД</v>
      </c>
      <c r="DN107" s="25" t="str">
        <f t="shared" si="8"/>
        <v>ПН</v>
      </c>
      <c r="DO107" s="25" t="str">
        <f t="shared" si="8"/>
        <v>ВТ</v>
      </c>
      <c r="DP107" s="25" t="str">
        <f t="shared" si="8"/>
        <v>СР</v>
      </c>
      <c r="DQ107" s="25" t="str">
        <f t="shared" si="8"/>
        <v>ЧТ</v>
      </c>
      <c r="DR107" s="25" t="str">
        <f t="shared" si="8"/>
        <v>ПТ</v>
      </c>
      <c r="DS107" s="25" t="str">
        <f t="shared" si="8"/>
        <v>СБ</v>
      </c>
      <c r="DT107" s="25" t="str">
        <f t="shared" si="8"/>
        <v>НД</v>
      </c>
      <c r="DU107" s="25" t="str">
        <f t="shared" si="8"/>
        <v>ПН</v>
      </c>
      <c r="DV107" s="25" t="str">
        <f t="shared" si="8"/>
        <v>ВТ</v>
      </c>
      <c r="DW107" s="25" t="str">
        <f t="shared" si="8"/>
        <v>СР</v>
      </c>
      <c r="DX107" s="25" t="str">
        <f t="shared" si="8"/>
        <v>ЧТ</v>
      </c>
      <c r="DY107" s="25" t="str">
        <f t="shared" si="8"/>
        <v>ПТ</v>
      </c>
      <c r="DZ107" s="25" t="str">
        <f t="shared" si="8"/>
        <v>СБ</v>
      </c>
      <c r="EA107" s="25" t="str">
        <f t="shared" si="8"/>
        <v>НД</v>
      </c>
      <c r="EB107" s="25" t="str">
        <f t="shared" si="8"/>
        <v>ПН</v>
      </c>
      <c r="EC107" s="25" t="str">
        <f t="shared" si="8"/>
        <v>ВТ</v>
      </c>
      <c r="ED107" s="25" t="str">
        <f t="shared" si="8"/>
        <v>СР</v>
      </c>
      <c r="EE107" s="25" t="str">
        <f t="shared" si="8"/>
        <v>ЧТ</v>
      </c>
      <c r="EF107" s="25" t="str">
        <f t="shared" si="8"/>
        <v>ПТ</v>
      </c>
      <c r="EG107" s="25" t="str">
        <f t="shared" si="8"/>
        <v>СБ</v>
      </c>
      <c r="EH107" s="25" t="str">
        <f t="shared" si="8"/>
        <v>НД</v>
      </c>
      <c r="EI107" s="25" t="str">
        <f t="shared" ref="EI107:GT107" si="9">UPPER(TEXT(EI106, "DDD"))</f>
        <v>ПН</v>
      </c>
      <c r="EJ107" s="25" t="str">
        <f t="shared" si="9"/>
        <v>ВТ</v>
      </c>
      <c r="EK107" s="25" t="str">
        <f t="shared" si="9"/>
        <v>СР</v>
      </c>
      <c r="EL107" s="25" t="str">
        <f t="shared" si="9"/>
        <v>ЧТ</v>
      </c>
      <c r="EM107" s="25" t="str">
        <f t="shared" si="9"/>
        <v>ПТ</v>
      </c>
      <c r="EN107" s="25" t="str">
        <f t="shared" si="9"/>
        <v>СБ</v>
      </c>
      <c r="EO107" s="25" t="str">
        <f t="shared" si="9"/>
        <v>НД</v>
      </c>
      <c r="EP107" s="25" t="str">
        <f t="shared" si="9"/>
        <v>ПН</v>
      </c>
      <c r="EQ107" s="25" t="str">
        <f t="shared" si="9"/>
        <v>ВТ</v>
      </c>
      <c r="ER107" s="25" t="str">
        <f t="shared" si="9"/>
        <v>СР</v>
      </c>
      <c r="ES107" s="25" t="str">
        <f t="shared" si="9"/>
        <v>ЧТ</v>
      </c>
      <c r="ET107" s="25" t="str">
        <f t="shared" si="9"/>
        <v>ПТ</v>
      </c>
      <c r="EU107" s="25" t="str">
        <f t="shared" si="9"/>
        <v>СБ</v>
      </c>
      <c r="EV107" s="25" t="str">
        <f t="shared" si="9"/>
        <v>НД</v>
      </c>
      <c r="EW107" s="25" t="str">
        <f t="shared" si="9"/>
        <v>ПН</v>
      </c>
      <c r="EX107" s="25" t="str">
        <f t="shared" si="9"/>
        <v>ВТ</v>
      </c>
      <c r="EY107" s="25" t="str">
        <f t="shared" si="9"/>
        <v>СР</v>
      </c>
      <c r="EZ107" s="25" t="str">
        <f t="shared" si="9"/>
        <v>ЧТ</v>
      </c>
      <c r="FA107" s="25" t="str">
        <f t="shared" si="9"/>
        <v>ПТ</v>
      </c>
      <c r="FB107" s="25" t="str">
        <f t="shared" si="9"/>
        <v>СБ</v>
      </c>
      <c r="FC107" s="25" t="str">
        <f t="shared" si="9"/>
        <v>НД</v>
      </c>
      <c r="FD107" s="25" t="str">
        <f t="shared" si="9"/>
        <v>ПН</v>
      </c>
      <c r="FE107" s="25" t="str">
        <f t="shared" si="9"/>
        <v>ВТ</v>
      </c>
      <c r="FF107" s="25" t="str">
        <f t="shared" si="9"/>
        <v>СР</v>
      </c>
      <c r="FG107" s="25" t="str">
        <f t="shared" si="9"/>
        <v>ЧТ</v>
      </c>
      <c r="FH107" s="25" t="str">
        <f t="shared" si="9"/>
        <v>ПТ</v>
      </c>
      <c r="FI107" s="25" t="str">
        <f t="shared" si="9"/>
        <v>СБ</v>
      </c>
      <c r="FJ107" s="25" t="str">
        <f t="shared" si="9"/>
        <v>НД</v>
      </c>
      <c r="FK107" s="25" t="str">
        <f t="shared" si="9"/>
        <v>ПН</v>
      </c>
      <c r="FL107" s="25" t="str">
        <f t="shared" si="9"/>
        <v>ВТ</v>
      </c>
      <c r="FM107" s="25" t="str">
        <f t="shared" si="9"/>
        <v>СР</v>
      </c>
      <c r="FN107" s="25" t="str">
        <f t="shared" si="9"/>
        <v>ЧТ</v>
      </c>
      <c r="FO107" s="25" t="str">
        <f t="shared" si="9"/>
        <v>ПТ</v>
      </c>
      <c r="FP107" s="25" t="str">
        <f t="shared" si="9"/>
        <v>СБ</v>
      </c>
      <c r="FQ107" s="25" t="str">
        <f t="shared" si="9"/>
        <v>НД</v>
      </c>
      <c r="FR107" s="25" t="str">
        <f t="shared" si="9"/>
        <v>ПН</v>
      </c>
      <c r="FS107" s="25" t="str">
        <f t="shared" si="9"/>
        <v>ВТ</v>
      </c>
      <c r="FT107" s="25" t="str">
        <f t="shared" si="9"/>
        <v>СР</v>
      </c>
      <c r="FU107" s="25" t="str">
        <f t="shared" si="9"/>
        <v>ЧТ</v>
      </c>
      <c r="FV107" s="25" t="str">
        <f t="shared" si="9"/>
        <v>ПТ</v>
      </c>
      <c r="FW107" s="25" t="str">
        <f t="shared" si="9"/>
        <v>СБ</v>
      </c>
      <c r="FX107" s="25" t="str">
        <f t="shared" si="9"/>
        <v>НД</v>
      </c>
      <c r="FY107" s="25" t="str">
        <f t="shared" si="9"/>
        <v>ПН</v>
      </c>
      <c r="FZ107" s="25" t="str">
        <f t="shared" si="9"/>
        <v>ВТ</v>
      </c>
      <c r="GA107" s="25" t="str">
        <f t="shared" si="9"/>
        <v>СР</v>
      </c>
      <c r="GB107" s="25" t="str">
        <f t="shared" si="9"/>
        <v>ЧТ</v>
      </c>
      <c r="GC107" s="25" t="str">
        <f t="shared" si="9"/>
        <v>ПТ</v>
      </c>
      <c r="GD107" s="25" t="str">
        <f t="shared" si="9"/>
        <v>СБ</v>
      </c>
      <c r="GE107" s="25" t="str">
        <f t="shared" si="9"/>
        <v>НД</v>
      </c>
      <c r="GF107" s="25" t="str">
        <f t="shared" si="9"/>
        <v>ПН</v>
      </c>
      <c r="GG107" s="25" t="str">
        <f t="shared" si="9"/>
        <v>ВТ</v>
      </c>
      <c r="GH107" s="25" t="str">
        <f t="shared" si="9"/>
        <v>СР</v>
      </c>
      <c r="GI107" s="25" t="str">
        <f t="shared" si="9"/>
        <v>ЧТ</v>
      </c>
      <c r="GJ107" s="25" t="str">
        <f t="shared" si="9"/>
        <v>ПТ</v>
      </c>
      <c r="GK107" s="25" t="str">
        <f t="shared" si="9"/>
        <v>СБ</v>
      </c>
      <c r="GL107" s="25" t="str">
        <f t="shared" si="9"/>
        <v>НД</v>
      </c>
      <c r="GM107" s="25" t="str">
        <f t="shared" si="9"/>
        <v>ПН</v>
      </c>
      <c r="GN107" s="25" t="str">
        <f t="shared" si="9"/>
        <v>ВТ</v>
      </c>
      <c r="GO107" s="25" t="str">
        <f t="shared" si="9"/>
        <v>СР</v>
      </c>
      <c r="GP107" s="25" t="str">
        <f t="shared" si="9"/>
        <v>ЧТ</v>
      </c>
      <c r="GQ107" s="25" t="str">
        <f t="shared" si="9"/>
        <v>ПТ</v>
      </c>
      <c r="GR107" s="25" t="str">
        <f t="shared" si="9"/>
        <v>СБ</v>
      </c>
      <c r="GS107" s="25" t="str">
        <f t="shared" si="9"/>
        <v>НД</v>
      </c>
      <c r="GT107" s="25" t="str">
        <f t="shared" si="9"/>
        <v>ПН</v>
      </c>
      <c r="GU107" s="25" t="str">
        <f t="shared" ref="GU107:HT107" si="10">UPPER(TEXT(GU106, "DDD"))</f>
        <v>ВТ</v>
      </c>
      <c r="GV107" s="25" t="str">
        <f t="shared" si="10"/>
        <v>СР</v>
      </c>
      <c r="GW107" s="25" t="str">
        <f t="shared" si="10"/>
        <v>ЧТ</v>
      </c>
      <c r="GX107" s="25" t="str">
        <f t="shared" si="10"/>
        <v>ПТ</v>
      </c>
      <c r="GY107" s="25" t="str">
        <f t="shared" si="10"/>
        <v>СБ</v>
      </c>
      <c r="GZ107" s="25" t="str">
        <f t="shared" si="10"/>
        <v>НД</v>
      </c>
      <c r="HA107" s="25" t="str">
        <f t="shared" si="10"/>
        <v>ПН</v>
      </c>
      <c r="HB107" s="25" t="str">
        <f t="shared" si="10"/>
        <v>ВТ</v>
      </c>
      <c r="HC107" s="25" t="str">
        <f t="shared" si="10"/>
        <v>СР</v>
      </c>
      <c r="HD107" s="25" t="str">
        <f t="shared" si="10"/>
        <v>ЧТ</v>
      </c>
      <c r="HE107" s="25" t="str">
        <f t="shared" si="10"/>
        <v>ПТ</v>
      </c>
      <c r="HF107" s="25" t="str">
        <f t="shared" si="10"/>
        <v>СБ</v>
      </c>
      <c r="HG107" s="25" t="str">
        <f t="shared" si="10"/>
        <v>НД</v>
      </c>
      <c r="HH107" s="25" t="str">
        <f t="shared" si="10"/>
        <v>ПН</v>
      </c>
      <c r="HI107" s="25" t="str">
        <f t="shared" si="10"/>
        <v>ВТ</v>
      </c>
      <c r="HJ107" s="25" t="str">
        <f t="shared" si="10"/>
        <v>СР</v>
      </c>
      <c r="HK107" s="25" t="str">
        <f t="shared" si="10"/>
        <v>ЧТ</v>
      </c>
      <c r="HL107" s="25" t="str">
        <f t="shared" si="10"/>
        <v>ПТ</v>
      </c>
      <c r="HM107" s="25" t="str">
        <f t="shared" si="10"/>
        <v>СБ</v>
      </c>
      <c r="HN107" s="25" t="str">
        <f t="shared" si="10"/>
        <v>НД</v>
      </c>
      <c r="HO107" s="25" t="str">
        <f t="shared" si="10"/>
        <v>ПН</v>
      </c>
      <c r="HP107" s="25" t="str">
        <f t="shared" si="10"/>
        <v>ВТ</v>
      </c>
      <c r="HQ107" s="25" t="str">
        <f t="shared" si="10"/>
        <v>СР</v>
      </c>
      <c r="HR107" s="25" t="str">
        <f t="shared" si="10"/>
        <v>ЧТ</v>
      </c>
      <c r="HS107" s="25" t="str">
        <f t="shared" si="10"/>
        <v>ПТ</v>
      </c>
      <c r="HT107" s="25" t="str">
        <f t="shared" si="10"/>
        <v>СБ</v>
      </c>
      <c r="HV107" s="2"/>
      <c r="HW107" s="2"/>
      <c r="HX107" s="2"/>
      <c r="HY107" s="2"/>
    </row>
    <row r="108" spans="1:233" s="17" customFormat="1" ht="12" customHeight="1">
      <c r="A108" s="26" t="s">
        <v>47</v>
      </c>
      <c r="B108" s="113" t="s">
        <v>48</v>
      </c>
      <c r="C108" s="114"/>
      <c r="D108" s="27"/>
      <c r="E108" s="28" t="str">
        <f>CONCATENATE("(",I108-G108," каленарних днів / calendar days)")</f>
        <v>(0 каленарних днів / calendar days)</v>
      </c>
      <c r="F108" s="29">
        <f>IFERROR(I108-G108,"")</f>
        <v>0</v>
      </c>
      <c r="G108" s="115">
        <f>MIN(G109:H117)</f>
        <v>0</v>
      </c>
      <c r="H108" s="116"/>
      <c r="I108" s="116">
        <f>MAX(I109:J117)</f>
        <v>0</v>
      </c>
      <c r="J108" s="117"/>
      <c r="K108" s="30"/>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V108" s="2"/>
      <c r="HW108" s="2"/>
      <c r="HX108" s="2"/>
      <c r="HY108" s="2"/>
    </row>
    <row r="109" spans="1:233" s="17" customFormat="1" ht="13.15" customHeight="1">
      <c r="A109" s="32" t="s">
        <v>49</v>
      </c>
      <c r="B109" s="109" t="s">
        <v>50</v>
      </c>
      <c r="C109" s="109"/>
      <c r="D109" s="109"/>
      <c r="E109" s="109"/>
      <c r="F109" s="33" t="str">
        <f t="shared" ref="F109:F145" si="11">IFERROR(I109-G109,"")</f>
        <v/>
      </c>
      <c r="G109" s="110" t="str">
        <f t="shared" ref="G109:G145" si="12">IF(K109=0,"",K109)</f>
        <v/>
      </c>
      <c r="H109" s="111"/>
      <c r="I109" s="111" t="str">
        <f t="shared" ref="I109:I145" si="13">IF(M109=0,"",M109)</f>
        <v/>
      </c>
      <c r="J109" s="112"/>
      <c r="K109" s="34"/>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V109" s="2"/>
      <c r="HW109" s="2"/>
      <c r="HX109" s="2"/>
      <c r="HY109" s="2"/>
    </row>
    <row r="110" spans="1:233" s="17" customFormat="1" ht="12" customHeight="1">
      <c r="A110" s="32" t="s">
        <v>51</v>
      </c>
      <c r="B110" s="109" t="s">
        <v>52</v>
      </c>
      <c r="C110" s="109"/>
      <c r="D110" s="109"/>
      <c r="E110" s="109"/>
      <c r="F110" s="33" t="str">
        <f t="shared" si="11"/>
        <v/>
      </c>
      <c r="G110" s="110" t="str">
        <f t="shared" si="12"/>
        <v/>
      </c>
      <c r="H110" s="111"/>
      <c r="I110" s="111" t="str">
        <f t="shared" si="13"/>
        <v/>
      </c>
      <c r="J110" s="112"/>
      <c r="K110" s="34"/>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V110" s="2"/>
      <c r="HW110" s="2"/>
      <c r="HX110" s="2"/>
      <c r="HY110" s="2"/>
    </row>
    <row r="111" spans="1:233" s="17" customFormat="1" ht="12" customHeight="1">
      <c r="A111" s="32" t="s">
        <v>53</v>
      </c>
      <c r="B111" s="109" t="s">
        <v>54</v>
      </c>
      <c r="C111" s="109"/>
      <c r="D111" s="109"/>
      <c r="E111" s="109"/>
      <c r="F111" s="33" t="str">
        <f t="shared" si="11"/>
        <v/>
      </c>
      <c r="G111" s="110" t="str">
        <f t="shared" si="12"/>
        <v/>
      </c>
      <c r="H111" s="111"/>
      <c r="I111" s="111" t="str">
        <f t="shared" si="13"/>
        <v/>
      </c>
      <c r="J111" s="112"/>
      <c r="K111" s="34"/>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V111" s="2"/>
      <c r="HW111" s="2"/>
      <c r="HX111" s="2"/>
      <c r="HY111" s="2"/>
    </row>
    <row r="112" spans="1:233" s="17" customFormat="1" ht="12" customHeight="1">
      <c r="A112" s="32" t="s">
        <v>55</v>
      </c>
      <c r="B112" s="109" t="s">
        <v>56</v>
      </c>
      <c r="C112" s="109"/>
      <c r="D112" s="109"/>
      <c r="E112" s="109"/>
      <c r="F112" s="33" t="str">
        <f t="shared" si="11"/>
        <v/>
      </c>
      <c r="G112" s="110" t="str">
        <f t="shared" si="12"/>
        <v/>
      </c>
      <c r="H112" s="111"/>
      <c r="I112" s="111" t="str">
        <f t="shared" si="13"/>
        <v/>
      </c>
      <c r="J112" s="112"/>
      <c r="K112" s="34"/>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c r="EO112" s="35"/>
      <c r="EP112" s="35"/>
      <c r="EQ112" s="35"/>
      <c r="ER112" s="35"/>
      <c r="ES112" s="35"/>
      <c r="ET112" s="35"/>
      <c r="EU112" s="35"/>
      <c r="EV112" s="35"/>
      <c r="EW112" s="35"/>
      <c r="EX112" s="35"/>
      <c r="EY112" s="35"/>
      <c r="EZ112" s="35"/>
      <c r="FA112" s="35"/>
      <c r="FB112" s="35"/>
      <c r="FC112" s="35"/>
      <c r="FD112" s="35"/>
      <c r="FE112" s="35"/>
      <c r="FF112" s="35"/>
      <c r="FG112" s="35"/>
      <c r="FH112" s="35"/>
      <c r="FI112" s="35"/>
      <c r="FJ112" s="35"/>
      <c r="FK112" s="35"/>
      <c r="FL112" s="35"/>
      <c r="FM112" s="35"/>
      <c r="FN112" s="35"/>
      <c r="FO112" s="35"/>
      <c r="FP112" s="35"/>
      <c r="FQ112" s="35"/>
      <c r="FR112" s="35"/>
      <c r="FS112" s="35"/>
      <c r="FT112" s="35"/>
      <c r="FU112" s="35"/>
      <c r="FV112" s="35"/>
      <c r="FW112" s="35"/>
      <c r="FX112" s="35"/>
      <c r="FY112" s="35"/>
      <c r="FZ112" s="35"/>
      <c r="GA112" s="35"/>
      <c r="GB112" s="35"/>
      <c r="GC112" s="35"/>
      <c r="GD112" s="35"/>
      <c r="GE112" s="35"/>
      <c r="GF112" s="35"/>
      <c r="GG112" s="35"/>
      <c r="GH112" s="35"/>
      <c r="GI112" s="35"/>
      <c r="GJ112" s="35"/>
      <c r="GK112" s="35"/>
      <c r="GL112" s="35"/>
      <c r="GM112" s="35"/>
      <c r="GN112" s="35"/>
      <c r="GO112" s="35"/>
      <c r="GP112" s="35"/>
      <c r="GQ112" s="35"/>
      <c r="GR112" s="35"/>
      <c r="GS112" s="35"/>
      <c r="GT112" s="35"/>
      <c r="GU112" s="35"/>
      <c r="GV112" s="35"/>
      <c r="GW112" s="35"/>
      <c r="GX112" s="35"/>
      <c r="GY112" s="35"/>
      <c r="GZ112" s="35"/>
      <c r="HA112" s="35"/>
      <c r="HB112" s="35"/>
      <c r="HC112" s="35"/>
      <c r="HD112" s="35"/>
      <c r="HE112" s="35"/>
      <c r="HF112" s="35"/>
      <c r="HG112" s="35"/>
      <c r="HH112" s="35"/>
      <c r="HI112" s="35"/>
      <c r="HJ112" s="35"/>
      <c r="HK112" s="35"/>
      <c r="HL112" s="35"/>
      <c r="HM112" s="35"/>
      <c r="HN112" s="35"/>
      <c r="HO112" s="35"/>
      <c r="HP112" s="35"/>
      <c r="HQ112" s="35"/>
      <c r="HR112" s="35"/>
      <c r="HS112" s="35"/>
      <c r="HT112" s="35"/>
      <c r="HV112" s="2"/>
      <c r="HW112" s="2"/>
      <c r="HX112" s="2"/>
      <c r="HY112" s="2"/>
    </row>
    <row r="113" spans="1:233" s="17" customFormat="1" ht="12" customHeight="1">
      <c r="A113" s="32" t="s">
        <v>57</v>
      </c>
      <c r="B113" s="109" t="s">
        <v>58</v>
      </c>
      <c r="C113" s="109"/>
      <c r="D113" s="109"/>
      <c r="E113" s="109"/>
      <c r="F113" s="33" t="str">
        <f t="shared" si="11"/>
        <v/>
      </c>
      <c r="G113" s="110" t="str">
        <f t="shared" si="12"/>
        <v/>
      </c>
      <c r="H113" s="111"/>
      <c r="I113" s="111" t="str">
        <f t="shared" si="13"/>
        <v/>
      </c>
      <c r="J113" s="112"/>
      <c r="K113" s="34"/>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V113" s="2"/>
      <c r="HW113" s="2"/>
      <c r="HX113" s="2"/>
      <c r="HY113" s="2"/>
    </row>
    <row r="114" spans="1:233" s="17" customFormat="1" ht="12" customHeight="1">
      <c r="A114" s="32" t="s">
        <v>59</v>
      </c>
      <c r="B114" s="109" t="s">
        <v>60</v>
      </c>
      <c r="C114" s="109"/>
      <c r="D114" s="109"/>
      <c r="E114" s="109"/>
      <c r="F114" s="33" t="str">
        <f t="shared" si="11"/>
        <v/>
      </c>
      <c r="G114" s="110" t="str">
        <f t="shared" si="12"/>
        <v/>
      </c>
      <c r="H114" s="111"/>
      <c r="I114" s="111" t="str">
        <f t="shared" si="13"/>
        <v/>
      </c>
      <c r="J114" s="112"/>
      <c r="K114" s="34"/>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c r="EO114" s="35"/>
      <c r="EP114" s="35"/>
      <c r="EQ114" s="35"/>
      <c r="ER114" s="35"/>
      <c r="ES114" s="35"/>
      <c r="ET114" s="35"/>
      <c r="EU114" s="35"/>
      <c r="EV114" s="35"/>
      <c r="EW114" s="35"/>
      <c r="EX114" s="35"/>
      <c r="EY114" s="35"/>
      <c r="EZ114" s="35"/>
      <c r="FA114" s="35"/>
      <c r="FB114" s="35"/>
      <c r="FC114" s="35"/>
      <c r="FD114" s="35"/>
      <c r="FE114" s="35"/>
      <c r="FF114" s="35"/>
      <c r="FG114" s="35"/>
      <c r="FH114" s="35"/>
      <c r="FI114" s="35"/>
      <c r="FJ114" s="35"/>
      <c r="FK114" s="35"/>
      <c r="FL114" s="35"/>
      <c r="FM114" s="35"/>
      <c r="FN114" s="35"/>
      <c r="FO114" s="35"/>
      <c r="FP114" s="35"/>
      <c r="FQ114" s="35"/>
      <c r="FR114" s="35"/>
      <c r="FS114" s="35"/>
      <c r="FT114" s="35"/>
      <c r="FU114" s="35"/>
      <c r="FV114" s="35"/>
      <c r="FW114" s="35"/>
      <c r="FX114" s="35"/>
      <c r="FY114" s="35"/>
      <c r="FZ114" s="35"/>
      <c r="GA114" s="35"/>
      <c r="GB114" s="35"/>
      <c r="GC114" s="35"/>
      <c r="GD114" s="35"/>
      <c r="GE114" s="35"/>
      <c r="GF114" s="35"/>
      <c r="GG114" s="35"/>
      <c r="GH114" s="35"/>
      <c r="GI114" s="35"/>
      <c r="GJ114" s="35"/>
      <c r="GK114" s="35"/>
      <c r="GL114" s="35"/>
      <c r="GM114" s="35"/>
      <c r="GN114" s="35"/>
      <c r="GO114" s="35"/>
      <c r="GP114" s="35"/>
      <c r="GQ114" s="35"/>
      <c r="GR114" s="35"/>
      <c r="GS114" s="35"/>
      <c r="GT114" s="35"/>
      <c r="GU114" s="35"/>
      <c r="GV114" s="35"/>
      <c r="GW114" s="35"/>
      <c r="GX114" s="35"/>
      <c r="GY114" s="35"/>
      <c r="GZ114" s="35"/>
      <c r="HA114" s="35"/>
      <c r="HB114" s="35"/>
      <c r="HC114" s="35"/>
      <c r="HD114" s="35"/>
      <c r="HE114" s="35"/>
      <c r="HF114" s="35"/>
      <c r="HG114" s="35"/>
      <c r="HH114" s="35"/>
      <c r="HI114" s="35"/>
      <c r="HJ114" s="35"/>
      <c r="HK114" s="35"/>
      <c r="HL114" s="35"/>
      <c r="HM114" s="35"/>
      <c r="HN114" s="35"/>
      <c r="HO114" s="35"/>
      <c r="HP114" s="35"/>
      <c r="HQ114" s="35"/>
      <c r="HR114" s="35"/>
      <c r="HS114" s="35"/>
      <c r="HT114" s="35"/>
      <c r="HV114" s="2"/>
      <c r="HW114" s="2"/>
      <c r="HX114" s="2"/>
      <c r="HY114" s="2"/>
    </row>
    <row r="115" spans="1:233" s="17" customFormat="1" ht="12" customHeight="1">
      <c r="A115" s="32" t="s">
        <v>61</v>
      </c>
      <c r="B115" s="109" t="s">
        <v>62</v>
      </c>
      <c r="C115" s="109"/>
      <c r="D115" s="109"/>
      <c r="E115" s="109"/>
      <c r="F115" s="29" t="str">
        <f t="shared" si="11"/>
        <v/>
      </c>
      <c r="G115" s="110" t="str">
        <f t="shared" si="12"/>
        <v/>
      </c>
      <c r="H115" s="111"/>
      <c r="I115" s="111" t="str">
        <f t="shared" si="13"/>
        <v/>
      </c>
      <c r="J115" s="112"/>
      <c r="K115" s="34"/>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V115" s="2"/>
      <c r="HW115" s="2"/>
      <c r="HX115" s="2"/>
      <c r="HY115" s="2"/>
    </row>
    <row r="116" spans="1:233" s="17" customFormat="1" ht="12" customHeight="1">
      <c r="A116" s="32" t="s">
        <v>63</v>
      </c>
      <c r="B116" s="109" t="s">
        <v>64</v>
      </c>
      <c r="C116" s="109"/>
      <c r="D116" s="109"/>
      <c r="E116" s="109"/>
      <c r="F116" s="29" t="str">
        <f t="shared" si="11"/>
        <v/>
      </c>
      <c r="G116" s="110" t="str">
        <f t="shared" si="12"/>
        <v/>
      </c>
      <c r="H116" s="111"/>
      <c r="I116" s="111" t="str">
        <f t="shared" si="13"/>
        <v/>
      </c>
      <c r="J116" s="112"/>
      <c r="K116" s="34"/>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c r="EO116" s="35"/>
      <c r="EP116" s="35"/>
      <c r="EQ116" s="35"/>
      <c r="ER116" s="35"/>
      <c r="ES116" s="35"/>
      <c r="ET116" s="35"/>
      <c r="EU116" s="35"/>
      <c r="EV116" s="35"/>
      <c r="EW116" s="35"/>
      <c r="EX116" s="35"/>
      <c r="EY116" s="35"/>
      <c r="EZ116" s="35"/>
      <c r="FA116" s="35"/>
      <c r="FB116" s="35"/>
      <c r="FC116" s="35"/>
      <c r="FD116" s="35"/>
      <c r="FE116" s="35"/>
      <c r="FF116" s="35"/>
      <c r="FG116" s="35"/>
      <c r="FH116" s="35"/>
      <c r="FI116" s="35"/>
      <c r="FJ116" s="35"/>
      <c r="FK116" s="35"/>
      <c r="FL116" s="35"/>
      <c r="FM116" s="35"/>
      <c r="FN116" s="35"/>
      <c r="FO116" s="35"/>
      <c r="FP116" s="35"/>
      <c r="FQ116" s="35"/>
      <c r="FR116" s="35"/>
      <c r="FS116" s="35"/>
      <c r="FT116" s="35"/>
      <c r="FU116" s="35"/>
      <c r="FV116" s="35"/>
      <c r="FW116" s="35"/>
      <c r="FX116" s="35"/>
      <c r="FY116" s="35"/>
      <c r="FZ116" s="35"/>
      <c r="GA116" s="35"/>
      <c r="GB116" s="35"/>
      <c r="GC116" s="35"/>
      <c r="GD116" s="35"/>
      <c r="GE116" s="35"/>
      <c r="GF116" s="35"/>
      <c r="GG116" s="35"/>
      <c r="GH116" s="35"/>
      <c r="GI116" s="35"/>
      <c r="GJ116" s="35"/>
      <c r="GK116" s="35"/>
      <c r="GL116" s="35"/>
      <c r="GM116" s="35"/>
      <c r="GN116" s="35"/>
      <c r="GO116" s="35"/>
      <c r="GP116" s="35"/>
      <c r="GQ116" s="35"/>
      <c r="GR116" s="35"/>
      <c r="GS116" s="35"/>
      <c r="GT116" s="35"/>
      <c r="GU116" s="35"/>
      <c r="GV116" s="35"/>
      <c r="GW116" s="35"/>
      <c r="GX116" s="35"/>
      <c r="GY116" s="35"/>
      <c r="GZ116" s="35"/>
      <c r="HA116" s="35"/>
      <c r="HB116" s="35"/>
      <c r="HC116" s="35"/>
      <c r="HD116" s="35"/>
      <c r="HE116" s="35"/>
      <c r="HF116" s="35"/>
      <c r="HG116" s="35"/>
      <c r="HH116" s="35"/>
      <c r="HI116" s="35"/>
      <c r="HJ116" s="35"/>
      <c r="HK116" s="35"/>
      <c r="HL116" s="35"/>
      <c r="HM116" s="35"/>
      <c r="HN116" s="35"/>
      <c r="HO116" s="35"/>
      <c r="HP116" s="35"/>
      <c r="HQ116" s="35"/>
      <c r="HR116" s="35"/>
      <c r="HS116" s="35"/>
      <c r="HT116" s="35"/>
      <c r="HV116" s="2"/>
      <c r="HW116" s="2"/>
      <c r="HX116" s="2"/>
      <c r="HY116" s="2"/>
    </row>
    <row r="117" spans="1:233" s="17" customFormat="1" ht="12" customHeight="1">
      <c r="A117" s="32" t="s">
        <v>65</v>
      </c>
      <c r="B117" s="109" t="s">
        <v>66</v>
      </c>
      <c r="C117" s="109"/>
      <c r="D117" s="109"/>
      <c r="E117" s="109"/>
      <c r="F117" s="33" t="str">
        <f t="shared" si="11"/>
        <v/>
      </c>
      <c r="G117" s="110" t="str">
        <f t="shared" si="12"/>
        <v/>
      </c>
      <c r="H117" s="111"/>
      <c r="I117" s="111" t="str">
        <f t="shared" si="13"/>
        <v/>
      </c>
      <c r="J117" s="112"/>
      <c r="K117" s="34"/>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c r="EO117" s="35"/>
      <c r="EP117" s="35"/>
      <c r="EQ117" s="35"/>
      <c r="ER117" s="35"/>
      <c r="ES117" s="35"/>
      <c r="ET117" s="35"/>
      <c r="EU117" s="35"/>
      <c r="EV117" s="35"/>
      <c r="EW117" s="35"/>
      <c r="EX117" s="35"/>
      <c r="EY117" s="35"/>
      <c r="EZ117" s="35"/>
      <c r="FA117" s="35"/>
      <c r="FB117" s="35"/>
      <c r="FC117" s="35"/>
      <c r="FD117" s="35"/>
      <c r="FE117" s="35"/>
      <c r="FF117" s="35"/>
      <c r="FG117" s="35"/>
      <c r="FH117" s="35"/>
      <c r="FI117" s="35"/>
      <c r="FJ117" s="35"/>
      <c r="FK117" s="35"/>
      <c r="FL117" s="35"/>
      <c r="FM117" s="35"/>
      <c r="FN117" s="35"/>
      <c r="FO117" s="35"/>
      <c r="FP117" s="35"/>
      <c r="FQ117" s="35"/>
      <c r="FR117" s="35"/>
      <c r="FS117" s="35"/>
      <c r="FT117" s="35"/>
      <c r="FU117" s="35"/>
      <c r="FV117" s="35"/>
      <c r="FW117" s="35"/>
      <c r="FX117" s="35"/>
      <c r="FY117" s="35"/>
      <c r="FZ117" s="35"/>
      <c r="GA117" s="35"/>
      <c r="GB117" s="35"/>
      <c r="GC117" s="35"/>
      <c r="GD117" s="35"/>
      <c r="GE117" s="35"/>
      <c r="GF117" s="35"/>
      <c r="GG117" s="35"/>
      <c r="GH117" s="35"/>
      <c r="GI117" s="35"/>
      <c r="GJ117" s="35"/>
      <c r="GK117" s="35"/>
      <c r="GL117" s="35"/>
      <c r="GM117" s="35"/>
      <c r="GN117" s="35"/>
      <c r="GO117" s="35"/>
      <c r="GP117" s="35"/>
      <c r="GQ117" s="35"/>
      <c r="GR117" s="35"/>
      <c r="GS117" s="35"/>
      <c r="GT117" s="35"/>
      <c r="GU117" s="35"/>
      <c r="GV117" s="35"/>
      <c r="GW117" s="35"/>
      <c r="GX117" s="35"/>
      <c r="GY117" s="35"/>
      <c r="GZ117" s="35"/>
      <c r="HA117" s="35"/>
      <c r="HB117" s="35"/>
      <c r="HC117" s="35"/>
      <c r="HD117" s="35"/>
      <c r="HE117" s="35"/>
      <c r="HF117" s="35"/>
      <c r="HG117" s="35"/>
      <c r="HH117" s="35"/>
      <c r="HI117" s="35"/>
      <c r="HJ117" s="35"/>
      <c r="HK117" s="35"/>
      <c r="HL117" s="35"/>
      <c r="HM117" s="35"/>
      <c r="HN117" s="35"/>
      <c r="HO117" s="35"/>
      <c r="HP117" s="35"/>
      <c r="HQ117" s="35"/>
      <c r="HR117" s="35"/>
      <c r="HS117" s="35"/>
      <c r="HT117" s="35"/>
      <c r="HV117" s="2"/>
      <c r="HW117" s="2"/>
      <c r="HX117" s="2"/>
      <c r="HY117" s="2"/>
    </row>
    <row r="118" spans="1:233" s="17" customFormat="1" ht="12" customHeight="1">
      <c r="A118" s="26" t="s">
        <v>67</v>
      </c>
      <c r="B118" s="113" t="s">
        <v>68</v>
      </c>
      <c r="C118" s="114"/>
      <c r="D118" s="27"/>
      <c r="E118" s="28" t="str">
        <f>CONCATENATE("(",I118-G118," каленарних днів / calendar days)")</f>
        <v>(0 каленарних днів / calendar days)</v>
      </c>
      <c r="F118" s="33">
        <f t="shared" si="11"/>
        <v>0</v>
      </c>
      <c r="G118" s="115">
        <f>MIN(G119:H127)</f>
        <v>0</v>
      </c>
      <c r="H118" s="116"/>
      <c r="I118" s="116">
        <f>MAX(I119:J127)</f>
        <v>0</v>
      </c>
      <c r="J118" s="117"/>
      <c r="K118" s="34"/>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V118" s="2"/>
      <c r="HW118" s="2"/>
      <c r="HX118" s="2"/>
      <c r="HY118" s="2"/>
    </row>
    <row r="119" spans="1:233" s="17" customFormat="1" ht="12" customHeight="1">
      <c r="A119" s="32" t="s">
        <v>69</v>
      </c>
      <c r="B119" s="109" t="s">
        <v>50</v>
      </c>
      <c r="C119" s="109"/>
      <c r="D119" s="109"/>
      <c r="E119" s="109"/>
      <c r="F119" s="33" t="str">
        <f t="shared" si="11"/>
        <v/>
      </c>
      <c r="G119" s="110" t="str">
        <f t="shared" si="12"/>
        <v/>
      </c>
      <c r="H119" s="111"/>
      <c r="I119" s="111" t="str">
        <f t="shared" si="13"/>
        <v/>
      </c>
      <c r="J119" s="112"/>
      <c r="K119" s="34"/>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V119" s="2"/>
      <c r="HW119" s="2"/>
      <c r="HX119" s="2"/>
      <c r="HY119" s="2"/>
    </row>
    <row r="120" spans="1:233" s="17" customFormat="1" ht="12" customHeight="1">
      <c r="A120" s="32" t="s">
        <v>70</v>
      </c>
      <c r="B120" s="109" t="s">
        <v>52</v>
      </c>
      <c r="C120" s="109"/>
      <c r="D120" s="109"/>
      <c r="E120" s="109"/>
      <c r="F120" s="33" t="str">
        <f t="shared" si="11"/>
        <v/>
      </c>
      <c r="G120" s="110" t="str">
        <f t="shared" si="12"/>
        <v/>
      </c>
      <c r="H120" s="111"/>
      <c r="I120" s="111" t="str">
        <f t="shared" si="13"/>
        <v/>
      </c>
      <c r="J120" s="112"/>
      <c r="K120" s="34"/>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35"/>
      <c r="DY120" s="35"/>
      <c r="DZ120" s="35"/>
      <c r="EA120" s="35"/>
      <c r="EB120" s="35"/>
      <c r="EC120" s="35"/>
      <c r="ED120" s="35"/>
      <c r="EE120" s="35"/>
      <c r="EF120" s="35"/>
      <c r="EG120" s="35"/>
      <c r="EH120" s="35"/>
      <c r="EI120" s="35"/>
      <c r="EJ120" s="35"/>
      <c r="EK120" s="35"/>
      <c r="EL120" s="35"/>
      <c r="EM120" s="35"/>
      <c r="EN120" s="35"/>
      <c r="EO120" s="35"/>
      <c r="EP120" s="35"/>
      <c r="EQ120" s="35"/>
      <c r="ER120" s="35"/>
      <c r="ES120" s="35"/>
      <c r="ET120" s="35"/>
      <c r="EU120" s="35"/>
      <c r="EV120" s="35"/>
      <c r="EW120" s="35"/>
      <c r="EX120" s="35"/>
      <c r="EY120" s="35"/>
      <c r="EZ120" s="35"/>
      <c r="FA120" s="35"/>
      <c r="FB120" s="35"/>
      <c r="FC120" s="35"/>
      <c r="FD120" s="35"/>
      <c r="FE120" s="35"/>
      <c r="FF120" s="35"/>
      <c r="FG120" s="35"/>
      <c r="FH120" s="35"/>
      <c r="FI120" s="35"/>
      <c r="FJ120" s="35"/>
      <c r="FK120" s="35"/>
      <c r="FL120" s="35"/>
      <c r="FM120" s="35"/>
      <c r="FN120" s="35"/>
      <c r="FO120" s="35"/>
      <c r="FP120" s="35"/>
      <c r="FQ120" s="35"/>
      <c r="FR120" s="35"/>
      <c r="FS120" s="35"/>
      <c r="FT120" s="35"/>
      <c r="FU120" s="35"/>
      <c r="FV120" s="35"/>
      <c r="FW120" s="35"/>
      <c r="FX120" s="35"/>
      <c r="FY120" s="35"/>
      <c r="FZ120" s="35"/>
      <c r="GA120" s="35"/>
      <c r="GB120" s="35"/>
      <c r="GC120" s="35"/>
      <c r="GD120" s="35"/>
      <c r="GE120" s="35"/>
      <c r="GF120" s="35"/>
      <c r="GG120" s="35"/>
      <c r="GH120" s="35"/>
      <c r="GI120" s="35"/>
      <c r="GJ120" s="35"/>
      <c r="GK120" s="35"/>
      <c r="GL120" s="35"/>
      <c r="GM120" s="35"/>
      <c r="GN120" s="35"/>
      <c r="GO120" s="35"/>
      <c r="GP120" s="35"/>
      <c r="GQ120" s="35"/>
      <c r="GR120" s="35"/>
      <c r="GS120" s="35"/>
      <c r="GT120" s="35"/>
      <c r="GU120" s="35"/>
      <c r="GV120" s="35"/>
      <c r="GW120" s="35"/>
      <c r="GX120" s="35"/>
      <c r="GY120" s="35"/>
      <c r="GZ120" s="35"/>
      <c r="HA120" s="35"/>
      <c r="HB120" s="35"/>
      <c r="HC120" s="35"/>
      <c r="HD120" s="35"/>
      <c r="HE120" s="35"/>
      <c r="HF120" s="35"/>
      <c r="HG120" s="35"/>
      <c r="HH120" s="35"/>
      <c r="HI120" s="35"/>
      <c r="HJ120" s="35"/>
      <c r="HK120" s="35"/>
      <c r="HL120" s="35"/>
      <c r="HM120" s="35"/>
      <c r="HN120" s="35"/>
      <c r="HO120" s="35"/>
      <c r="HP120" s="35"/>
      <c r="HQ120" s="35"/>
      <c r="HR120" s="35"/>
      <c r="HS120" s="35"/>
      <c r="HT120" s="35"/>
      <c r="HV120" s="2"/>
      <c r="HW120" s="2"/>
      <c r="HX120" s="2"/>
      <c r="HY120" s="2"/>
    </row>
    <row r="121" spans="1:233" s="17" customFormat="1" ht="12" customHeight="1">
      <c r="A121" s="32" t="s">
        <v>71</v>
      </c>
      <c r="B121" s="109" t="s">
        <v>54</v>
      </c>
      <c r="C121" s="109"/>
      <c r="D121" s="109"/>
      <c r="E121" s="109"/>
      <c r="F121" s="33" t="str">
        <f t="shared" si="11"/>
        <v/>
      </c>
      <c r="G121" s="110" t="str">
        <f t="shared" si="12"/>
        <v/>
      </c>
      <c r="H121" s="111"/>
      <c r="I121" s="111" t="str">
        <f t="shared" si="13"/>
        <v/>
      </c>
      <c r="J121" s="112"/>
      <c r="K121" s="34"/>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35"/>
      <c r="DY121" s="35"/>
      <c r="DZ121" s="35"/>
      <c r="EA121" s="35"/>
      <c r="EB121" s="35"/>
      <c r="EC121" s="35"/>
      <c r="ED121" s="35"/>
      <c r="EE121" s="35"/>
      <c r="EF121" s="35"/>
      <c r="EG121" s="35"/>
      <c r="EH121" s="35"/>
      <c r="EI121" s="35"/>
      <c r="EJ121" s="35"/>
      <c r="EK121" s="35"/>
      <c r="EL121" s="35"/>
      <c r="EM121" s="35"/>
      <c r="EN121" s="35"/>
      <c r="EO121" s="35"/>
      <c r="EP121" s="35"/>
      <c r="EQ121" s="35"/>
      <c r="ER121" s="35"/>
      <c r="ES121" s="35"/>
      <c r="ET121" s="35"/>
      <c r="EU121" s="35"/>
      <c r="EV121" s="35"/>
      <c r="EW121" s="35"/>
      <c r="EX121" s="35"/>
      <c r="EY121" s="35"/>
      <c r="EZ121" s="35"/>
      <c r="FA121" s="35"/>
      <c r="FB121" s="35"/>
      <c r="FC121" s="35"/>
      <c r="FD121" s="35"/>
      <c r="FE121" s="35"/>
      <c r="FF121" s="35"/>
      <c r="FG121" s="35"/>
      <c r="FH121" s="35"/>
      <c r="FI121" s="35"/>
      <c r="FJ121" s="35"/>
      <c r="FK121" s="35"/>
      <c r="FL121" s="35"/>
      <c r="FM121" s="35"/>
      <c r="FN121" s="35"/>
      <c r="FO121" s="35"/>
      <c r="FP121" s="35"/>
      <c r="FQ121" s="35"/>
      <c r="FR121" s="35"/>
      <c r="FS121" s="35"/>
      <c r="FT121" s="35"/>
      <c r="FU121" s="35"/>
      <c r="FV121" s="35"/>
      <c r="FW121" s="35"/>
      <c r="FX121" s="35"/>
      <c r="FY121" s="35"/>
      <c r="FZ121" s="35"/>
      <c r="GA121" s="35"/>
      <c r="GB121" s="35"/>
      <c r="GC121" s="35"/>
      <c r="GD121" s="35"/>
      <c r="GE121" s="35"/>
      <c r="GF121" s="35"/>
      <c r="GG121" s="35"/>
      <c r="GH121" s="35"/>
      <c r="GI121" s="35"/>
      <c r="GJ121" s="35"/>
      <c r="GK121" s="35"/>
      <c r="GL121" s="35"/>
      <c r="GM121" s="35"/>
      <c r="GN121" s="35"/>
      <c r="GO121" s="35"/>
      <c r="GP121" s="35"/>
      <c r="GQ121" s="35"/>
      <c r="GR121" s="35"/>
      <c r="GS121" s="35"/>
      <c r="GT121" s="35"/>
      <c r="GU121" s="35"/>
      <c r="GV121" s="35"/>
      <c r="GW121" s="35"/>
      <c r="GX121" s="35"/>
      <c r="GY121" s="35"/>
      <c r="GZ121" s="35"/>
      <c r="HA121" s="35"/>
      <c r="HB121" s="35"/>
      <c r="HC121" s="35"/>
      <c r="HD121" s="35"/>
      <c r="HE121" s="35"/>
      <c r="HF121" s="35"/>
      <c r="HG121" s="35"/>
      <c r="HH121" s="35"/>
      <c r="HI121" s="35"/>
      <c r="HJ121" s="35"/>
      <c r="HK121" s="35"/>
      <c r="HL121" s="35"/>
      <c r="HM121" s="35"/>
      <c r="HN121" s="35"/>
      <c r="HO121" s="35"/>
      <c r="HP121" s="35"/>
      <c r="HQ121" s="35"/>
      <c r="HR121" s="35"/>
      <c r="HS121" s="35"/>
      <c r="HT121" s="35"/>
      <c r="HV121" s="2"/>
      <c r="HW121" s="2"/>
      <c r="HX121" s="2"/>
      <c r="HY121" s="2"/>
    </row>
    <row r="122" spans="1:233" s="17" customFormat="1" ht="12" customHeight="1">
      <c r="A122" s="32" t="s">
        <v>72</v>
      </c>
      <c r="B122" s="109" t="s">
        <v>56</v>
      </c>
      <c r="C122" s="109"/>
      <c r="D122" s="109"/>
      <c r="E122" s="109"/>
      <c r="F122" s="29" t="str">
        <f t="shared" si="11"/>
        <v/>
      </c>
      <c r="G122" s="110" t="str">
        <f t="shared" si="12"/>
        <v/>
      </c>
      <c r="H122" s="111"/>
      <c r="I122" s="111" t="str">
        <f t="shared" si="13"/>
        <v/>
      </c>
      <c r="J122" s="112"/>
      <c r="K122" s="30"/>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31"/>
      <c r="DX122" s="31"/>
      <c r="DY122" s="31"/>
      <c r="DZ122" s="31"/>
      <c r="EA122" s="31"/>
      <c r="EB122" s="31"/>
      <c r="EC122" s="31"/>
      <c r="ED122" s="31"/>
      <c r="EE122" s="31"/>
      <c r="EF122" s="31"/>
      <c r="EG122" s="31"/>
      <c r="EH122" s="31"/>
      <c r="EI122" s="31"/>
      <c r="EJ122" s="31"/>
      <c r="EK122" s="31"/>
      <c r="EL122" s="31"/>
      <c r="EM122" s="31"/>
      <c r="EN122" s="31"/>
      <c r="EO122" s="31"/>
      <c r="EP122" s="31"/>
      <c r="EQ122" s="31"/>
      <c r="ER122" s="31"/>
      <c r="ES122" s="31"/>
      <c r="ET122" s="31"/>
      <c r="EU122" s="31"/>
      <c r="EV122" s="31"/>
      <c r="EW122" s="31"/>
      <c r="EX122" s="31"/>
      <c r="EY122" s="31"/>
      <c r="EZ122" s="31"/>
      <c r="FA122" s="31"/>
      <c r="FB122" s="31"/>
      <c r="FC122" s="31"/>
      <c r="FD122" s="31"/>
      <c r="FE122" s="31"/>
      <c r="FF122" s="31"/>
      <c r="FG122" s="31"/>
      <c r="FH122" s="31"/>
      <c r="FI122" s="31"/>
      <c r="FJ122" s="31"/>
      <c r="FK122" s="31"/>
      <c r="FL122" s="31"/>
      <c r="FM122" s="31"/>
      <c r="FN122" s="31"/>
      <c r="FO122" s="31"/>
      <c r="FP122" s="31"/>
      <c r="FQ122" s="31"/>
      <c r="FR122" s="31"/>
      <c r="FS122" s="31"/>
      <c r="FT122" s="31"/>
      <c r="FU122" s="31"/>
      <c r="FV122" s="31"/>
      <c r="FW122" s="31"/>
      <c r="FX122" s="31"/>
      <c r="FY122" s="31"/>
      <c r="FZ122" s="31"/>
      <c r="GA122" s="31"/>
      <c r="GB122" s="31"/>
      <c r="GC122" s="31"/>
      <c r="GD122" s="31"/>
      <c r="GE122" s="31"/>
      <c r="GF122" s="31"/>
      <c r="GG122" s="31"/>
      <c r="GH122" s="31"/>
      <c r="GI122" s="31"/>
      <c r="GJ122" s="31"/>
      <c r="GK122" s="31"/>
      <c r="GL122" s="31"/>
      <c r="GM122" s="31"/>
      <c r="GN122" s="31"/>
      <c r="GO122" s="31"/>
      <c r="GP122" s="31"/>
      <c r="GQ122" s="31"/>
      <c r="GR122" s="31"/>
      <c r="GS122" s="31"/>
      <c r="GT122" s="31"/>
      <c r="GU122" s="31"/>
      <c r="GV122" s="31"/>
      <c r="GW122" s="31"/>
      <c r="GX122" s="31"/>
      <c r="GY122" s="31"/>
      <c r="GZ122" s="31"/>
      <c r="HA122" s="31"/>
      <c r="HB122" s="31"/>
      <c r="HC122" s="31"/>
      <c r="HD122" s="31"/>
      <c r="HE122" s="31"/>
      <c r="HF122" s="31"/>
      <c r="HG122" s="31"/>
      <c r="HH122" s="31"/>
      <c r="HI122" s="31"/>
      <c r="HJ122" s="31"/>
      <c r="HK122" s="31"/>
      <c r="HL122" s="31"/>
      <c r="HM122" s="31"/>
      <c r="HN122" s="31"/>
      <c r="HO122" s="31"/>
      <c r="HP122" s="31"/>
      <c r="HQ122" s="31"/>
      <c r="HR122" s="31"/>
      <c r="HS122" s="31"/>
      <c r="HT122" s="31"/>
      <c r="HV122" s="2"/>
      <c r="HW122" s="2"/>
      <c r="HX122" s="2"/>
      <c r="HY122" s="2"/>
    </row>
    <row r="123" spans="1:233" s="17" customFormat="1" ht="12" customHeight="1">
      <c r="A123" s="32" t="s">
        <v>73</v>
      </c>
      <c r="B123" s="109" t="s">
        <v>58</v>
      </c>
      <c r="C123" s="109"/>
      <c r="D123" s="109"/>
      <c r="E123" s="109"/>
      <c r="F123" s="33" t="str">
        <f t="shared" si="11"/>
        <v/>
      </c>
      <c r="G123" s="110" t="str">
        <f t="shared" si="12"/>
        <v/>
      </c>
      <c r="H123" s="111"/>
      <c r="I123" s="111" t="str">
        <f t="shared" si="13"/>
        <v/>
      </c>
      <c r="J123" s="112"/>
      <c r="K123" s="34"/>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35"/>
      <c r="DY123" s="35"/>
      <c r="DZ123" s="35"/>
      <c r="EA123" s="35"/>
      <c r="EB123" s="35"/>
      <c r="EC123" s="35"/>
      <c r="ED123" s="35"/>
      <c r="EE123" s="35"/>
      <c r="EF123" s="35"/>
      <c r="EG123" s="35"/>
      <c r="EH123" s="35"/>
      <c r="EI123" s="35"/>
      <c r="EJ123" s="35"/>
      <c r="EK123" s="35"/>
      <c r="EL123" s="35"/>
      <c r="EM123" s="35"/>
      <c r="EN123" s="35"/>
      <c r="EO123" s="35"/>
      <c r="EP123" s="35"/>
      <c r="EQ123" s="35"/>
      <c r="ER123" s="35"/>
      <c r="ES123" s="35"/>
      <c r="ET123" s="35"/>
      <c r="EU123" s="35"/>
      <c r="EV123" s="35"/>
      <c r="EW123" s="35"/>
      <c r="EX123" s="35"/>
      <c r="EY123" s="35"/>
      <c r="EZ123" s="35"/>
      <c r="FA123" s="35"/>
      <c r="FB123" s="35"/>
      <c r="FC123" s="35"/>
      <c r="FD123" s="35"/>
      <c r="FE123" s="35"/>
      <c r="FF123" s="35"/>
      <c r="FG123" s="35"/>
      <c r="FH123" s="35"/>
      <c r="FI123" s="35"/>
      <c r="FJ123" s="35"/>
      <c r="FK123" s="35"/>
      <c r="FL123" s="35"/>
      <c r="FM123" s="35"/>
      <c r="FN123" s="35"/>
      <c r="FO123" s="35"/>
      <c r="FP123" s="35"/>
      <c r="FQ123" s="35"/>
      <c r="FR123" s="35"/>
      <c r="FS123" s="35"/>
      <c r="FT123" s="35"/>
      <c r="FU123" s="35"/>
      <c r="FV123" s="35"/>
      <c r="FW123" s="35"/>
      <c r="FX123" s="35"/>
      <c r="FY123" s="35"/>
      <c r="FZ123" s="35"/>
      <c r="GA123" s="35"/>
      <c r="GB123" s="35"/>
      <c r="GC123" s="35"/>
      <c r="GD123" s="35"/>
      <c r="GE123" s="35"/>
      <c r="GF123" s="35"/>
      <c r="GG123" s="35"/>
      <c r="GH123" s="35"/>
      <c r="GI123" s="35"/>
      <c r="GJ123" s="35"/>
      <c r="GK123" s="35"/>
      <c r="GL123" s="35"/>
      <c r="GM123" s="35"/>
      <c r="GN123" s="35"/>
      <c r="GO123" s="35"/>
      <c r="GP123" s="35"/>
      <c r="GQ123" s="35"/>
      <c r="GR123" s="35"/>
      <c r="GS123" s="35"/>
      <c r="GT123" s="35"/>
      <c r="GU123" s="35"/>
      <c r="GV123" s="35"/>
      <c r="GW123" s="35"/>
      <c r="GX123" s="35"/>
      <c r="GY123" s="35"/>
      <c r="GZ123" s="35"/>
      <c r="HA123" s="35"/>
      <c r="HB123" s="35"/>
      <c r="HC123" s="35"/>
      <c r="HD123" s="35"/>
      <c r="HE123" s="35"/>
      <c r="HF123" s="35"/>
      <c r="HG123" s="35"/>
      <c r="HH123" s="35"/>
      <c r="HI123" s="35"/>
      <c r="HJ123" s="35"/>
      <c r="HK123" s="35"/>
      <c r="HL123" s="35"/>
      <c r="HM123" s="35"/>
      <c r="HN123" s="35"/>
      <c r="HO123" s="35"/>
      <c r="HP123" s="35"/>
      <c r="HQ123" s="35"/>
      <c r="HR123" s="35"/>
      <c r="HS123" s="35"/>
      <c r="HT123" s="35"/>
      <c r="HV123" s="2"/>
      <c r="HW123" s="2"/>
      <c r="HX123" s="2"/>
      <c r="HY123" s="2"/>
    </row>
    <row r="124" spans="1:233" s="17" customFormat="1" ht="12" customHeight="1">
      <c r="A124" s="32" t="s">
        <v>74</v>
      </c>
      <c r="B124" s="109" t="s">
        <v>75</v>
      </c>
      <c r="C124" s="109"/>
      <c r="D124" s="109"/>
      <c r="E124" s="109"/>
      <c r="F124" s="33" t="str">
        <f t="shared" si="11"/>
        <v/>
      </c>
      <c r="G124" s="110" t="str">
        <f t="shared" si="12"/>
        <v/>
      </c>
      <c r="H124" s="111"/>
      <c r="I124" s="111" t="str">
        <f t="shared" si="13"/>
        <v/>
      </c>
      <c r="J124" s="112"/>
      <c r="K124" s="34"/>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35"/>
      <c r="DY124" s="35"/>
      <c r="DZ124" s="35"/>
      <c r="EA124" s="35"/>
      <c r="EB124" s="35"/>
      <c r="EC124" s="35"/>
      <c r="ED124" s="35"/>
      <c r="EE124" s="35"/>
      <c r="EF124" s="35"/>
      <c r="EG124" s="35"/>
      <c r="EH124" s="35"/>
      <c r="EI124" s="35"/>
      <c r="EJ124" s="35"/>
      <c r="EK124" s="35"/>
      <c r="EL124" s="35"/>
      <c r="EM124" s="35"/>
      <c r="EN124" s="35"/>
      <c r="EO124" s="35"/>
      <c r="EP124" s="35"/>
      <c r="EQ124" s="35"/>
      <c r="ER124" s="35"/>
      <c r="ES124" s="35"/>
      <c r="ET124" s="35"/>
      <c r="EU124" s="35"/>
      <c r="EV124" s="35"/>
      <c r="EW124" s="35"/>
      <c r="EX124" s="35"/>
      <c r="EY124" s="35"/>
      <c r="EZ124" s="35"/>
      <c r="FA124" s="35"/>
      <c r="FB124" s="35"/>
      <c r="FC124" s="35"/>
      <c r="FD124" s="35"/>
      <c r="FE124" s="35"/>
      <c r="FF124" s="35"/>
      <c r="FG124" s="35"/>
      <c r="FH124" s="35"/>
      <c r="FI124" s="35"/>
      <c r="FJ124" s="35"/>
      <c r="FK124" s="35"/>
      <c r="FL124" s="35"/>
      <c r="FM124" s="35"/>
      <c r="FN124" s="35"/>
      <c r="FO124" s="35"/>
      <c r="FP124" s="35"/>
      <c r="FQ124" s="35"/>
      <c r="FR124" s="35"/>
      <c r="FS124" s="35"/>
      <c r="FT124" s="35"/>
      <c r="FU124" s="35"/>
      <c r="FV124" s="35"/>
      <c r="FW124" s="35"/>
      <c r="FX124" s="35"/>
      <c r="FY124" s="35"/>
      <c r="FZ124" s="35"/>
      <c r="GA124" s="35"/>
      <c r="GB124" s="35"/>
      <c r="GC124" s="35"/>
      <c r="GD124" s="35"/>
      <c r="GE124" s="35"/>
      <c r="GF124" s="35"/>
      <c r="GG124" s="35"/>
      <c r="GH124" s="35"/>
      <c r="GI124" s="35"/>
      <c r="GJ124" s="35"/>
      <c r="GK124" s="35"/>
      <c r="GL124" s="35"/>
      <c r="GM124" s="35"/>
      <c r="GN124" s="35"/>
      <c r="GO124" s="35"/>
      <c r="GP124" s="35"/>
      <c r="GQ124" s="35"/>
      <c r="GR124" s="35"/>
      <c r="GS124" s="35"/>
      <c r="GT124" s="35"/>
      <c r="GU124" s="35"/>
      <c r="GV124" s="35"/>
      <c r="GW124" s="35"/>
      <c r="GX124" s="35"/>
      <c r="GY124" s="35"/>
      <c r="GZ124" s="35"/>
      <c r="HA124" s="35"/>
      <c r="HB124" s="35"/>
      <c r="HC124" s="35"/>
      <c r="HD124" s="35"/>
      <c r="HE124" s="35"/>
      <c r="HF124" s="35"/>
      <c r="HG124" s="35"/>
      <c r="HH124" s="35"/>
      <c r="HI124" s="35"/>
      <c r="HJ124" s="35"/>
      <c r="HK124" s="35"/>
      <c r="HL124" s="35"/>
      <c r="HM124" s="35"/>
      <c r="HN124" s="35"/>
      <c r="HO124" s="35"/>
      <c r="HP124" s="35"/>
      <c r="HQ124" s="35"/>
      <c r="HR124" s="35"/>
      <c r="HS124" s="35"/>
      <c r="HT124" s="35"/>
      <c r="HV124" s="2"/>
      <c r="HW124" s="2"/>
      <c r="HX124" s="2"/>
      <c r="HY124" s="2"/>
    </row>
    <row r="125" spans="1:233" s="17" customFormat="1" ht="12" customHeight="1">
      <c r="A125" s="32" t="s">
        <v>76</v>
      </c>
      <c r="B125" s="109" t="s">
        <v>77</v>
      </c>
      <c r="C125" s="109"/>
      <c r="D125" s="109"/>
      <c r="E125" s="109"/>
      <c r="F125" s="29" t="str">
        <f t="shared" si="11"/>
        <v/>
      </c>
      <c r="G125" s="110" t="str">
        <f t="shared" si="12"/>
        <v/>
      </c>
      <c r="H125" s="111"/>
      <c r="I125" s="111" t="str">
        <f t="shared" si="13"/>
        <v/>
      </c>
      <c r="J125" s="112"/>
      <c r="K125" s="34"/>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35"/>
      <c r="DY125" s="35"/>
      <c r="DZ125" s="35"/>
      <c r="EA125" s="35"/>
      <c r="EB125" s="35"/>
      <c r="EC125" s="35"/>
      <c r="ED125" s="35"/>
      <c r="EE125" s="35"/>
      <c r="EF125" s="35"/>
      <c r="EG125" s="35"/>
      <c r="EH125" s="35"/>
      <c r="EI125" s="35"/>
      <c r="EJ125" s="35"/>
      <c r="EK125" s="35"/>
      <c r="EL125" s="35"/>
      <c r="EM125" s="35"/>
      <c r="EN125" s="35"/>
      <c r="EO125" s="35"/>
      <c r="EP125" s="35"/>
      <c r="EQ125" s="35"/>
      <c r="ER125" s="35"/>
      <c r="ES125" s="35"/>
      <c r="ET125" s="35"/>
      <c r="EU125" s="35"/>
      <c r="EV125" s="35"/>
      <c r="EW125" s="35"/>
      <c r="EX125" s="35"/>
      <c r="EY125" s="35"/>
      <c r="EZ125" s="35"/>
      <c r="FA125" s="35"/>
      <c r="FB125" s="35"/>
      <c r="FC125" s="35"/>
      <c r="FD125" s="35"/>
      <c r="FE125" s="35"/>
      <c r="FF125" s="35"/>
      <c r="FG125" s="35"/>
      <c r="FH125" s="35"/>
      <c r="FI125" s="35"/>
      <c r="FJ125" s="35"/>
      <c r="FK125" s="35"/>
      <c r="FL125" s="35"/>
      <c r="FM125" s="35"/>
      <c r="FN125" s="35"/>
      <c r="FO125" s="35"/>
      <c r="FP125" s="35"/>
      <c r="FQ125" s="35"/>
      <c r="FR125" s="35"/>
      <c r="FS125" s="35"/>
      <c r="FT125" s="35"/>
      <c r="FU125" s="35"/>
      <c r="FV125" s="35"/>
      <c r="FW125" s="35"/>
      <c r="FX125" s="35"/>
      <c r="FY125" s="35"/>
      <c r="FZ125" s="35"/>
      <c r="GA125" s="35"/>
      <c r="GB125" s="35"/>
      <c r="GC125" s="35"/>
      <c r="GD125" s="35"/>
      <c r="GE125" s="35"/>
      <c r="GF125" s="35"/>
      <c r="GG125" s="35"/>
      <c r="GH125" s="35"/>
      <c r="GI125" s="35"/>
      <c r="GJ125" s="35"/>
      <c r="GK125" s="35"/>
      <c r="GL125" s="35"/>
      <c r="GM125" s="35"/>
      <c r="GN125" s="35"/>
      <c r="GO125" s="35"/>
      <c r="GP125" s="35"/>
      <c r="GQ125" s="35"/>
      <c r="GR125" s="35"/>
      <c r="GS125" s="35"/>
      <c r="GT125" s="35"/>
      <c r="GU125" s="35"/>
      <c r="GV125" s="35"/>
      <c r="GW125" s="35"/>
      <c r="GX125" s="35"/>
      <c r="GY125" s="35"/>
      <c r="GZ125" s="35"/>
      <c r="HA125" s="35"/>
      <c r="HB125" s="35"/>
      <c r="HC125" s="35"/>
      <c r="HD125" s="35"/>
      <c r="HE125" s="35"/>
      <c r="HF125" s="35"/>
      <c r="HG125" s="35"/>
      <c r="HH125" s="35"/>
      <c r="HI125" s="35"/>
      <c r="HJ125" s="35"/>
      <c r="HK125" s="35"/>
      <c r="HL125" s="35"/>
      <c r="HM125" s="35"/>
      <c r="HN125" s="35"/>
      <c r="HO125" s="35"/>
      <c r="HP125" s="35"/>
      <c r="HQ125" s="35"/>
      <c r="HR125" s="35"/>
      <c r="HS125" s="35"/>
      <c r="HT125" s="35"/>
      <c r="HV125" s="2"/>
      <c r="HW125" s="2"/>
      <c r="HX125" s="2"/>
      <c r="HY125" s="2"/>
    </row>
    <row r="126" spans="1:233" s="17" customFormat="1" ht="12" customHeight="1">
      <c r="A126" s="32" t="s">
        <v>78</v>
      </c>
      <c r="B126" s="109" t="s">
        <v>64</v>
      </c>
      <c r="C126" s="109"/>
      <c r="D126" s="109"/>
      <c r="E126" s="109"/>
      <c r="F126" s="33" t="str">
        <f t="shared" si="11"/>
        <v/>
      </c>
      <c r="G126" s="110" t="str">
        <f t="shared" si="12"/>
        <v/>
      </c>
      <c r="H126" s="111"/>
      <c r="I126" s="111" t="str">
        <f t="shared" si="13"/>
        <v/>
      </c>
      <c r="J126" s="112"/>
      <c r="K126" s="34"/>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35"/>
      <c r="DY126" s="35"/>
      <c r="DZ126" s="35"/>
      <c r="EA126" s="35"/>
      <c r="EB126" s="35"/>
      <c r="EC126" s="35"/>
      <c r="ED126" s="35"/>
      <c r="EE126" s="35"/>
      <c r="EF126" s="35"/>
      <c r="EG126" s="35"/>
      <c r="EH126" s="35"/>
      <c r="EI126" s="35"/>
      <c r="EJ126" s="35"/>
      <c r="EK126" s="35"/>
      <c r="EL126" s="35"/>
      <c r="EM126" s="35"/>
      <c r="EN126" s="35"/>
      <c r="EO126" s="35"/>
      <c r="EP126" s="35"/>
      <c r="EQ126" s="35"/>
      <c r="ER126" s="35"/>
      <c r="ES126" s="35"/>
      <c r="ET126" s="35"/>
      <c r="EU126" s="35"/>
      <c r="EV126" s="35"/>
      <c r="EW126" s="35"/>
      <c r="EX126" s="35"/>
      <c r="EY126" s="35"/>
      <c r="EZ126" s="35"/>
      <c r="FA126" s="35"/>
      <c r="FB126" s="35"/>
      <c r="FC126" s="35"/>
      <c r="FD126" s="35"/>
      <c r="FE126" s="35"/>
      <c r="FF126" s="35"/>
      <c r="FG126" s="35"/>
      <c r="FH126" s="35"/>
      <c r="FI126" s="35"/>
      <c r="FJ126" s="35"/>
      <c r="FK126" s="35"/>
      <c r="FL126" s="35"/>
      <c r="FM126" s="35"/>
      <c r="FN126" s="35"/>
      <c r="FO126" s="35"/>
      <c r="FP126" s="35"/>
      <c r="FQ126" s="35"/>
      <c r="FR126" s="35"/>
      <c r="FS126" s="35"/>
      <c r="FT126" s="35"/>
      <c r="FU126" s="35"/>
      <c r="FV126" s="35"/>
      <c r="FW126" s="35"/>
      <c r="FX126" s="35"/>
      <c r="FY126" s="35"/>
      <c r="FZ126" s="35"/>
      <c r="GA126" s="35"/>
      <c r="GB126" s="35"/>
      <c r="GC126" s="35"/>
      <c r="GD126" s="35"/>
      <c r="GE126" s="35"/>
      <c r="GF126" s="35"/>
      <c r="GG126" s="35"/>
      <c r="GH126" s="35"/>
      <c r="GI126" s="35"/>
      <c r="GJ126" s="35"/>
      <c r="GK126" s="35"/>
      <c r="GL126" s="35"/>
      <c r="GM126" s="35"/>
      <c r="GN126" s="35"/>
      <c r="GO126" s="35"/>
      <c r="GP126" s="35"/>
      <c r="GQ126" s="35"/>
      <c r="GR126" s="35"/>
      <c r="GS126" s="35"/>
      <c r="GT126" s="35"/>
      <c r="GU126" s="35"/>
      <c r="GV126" s="35"/>
      <c r="GW126" s="35"/>
      <c r="GX126" s="35"/>
      <c r="GY126" s="35"/>
      <c r="GZ126" s="35"/>
      <c r="HA126" s="35"/>
      <c r="HB126" s="35"/>
      <c r="HC126" s="35"/>
      <c r="HD126" s="35"/>
      <c r="HE126" s="35"/>
      <c r="HF126" s="35"/>
      <c r="HG126" s="35"/>
      <c r="HH126" s="35"/>
      <c r="HI126" s="35"/>
      <c r="HJ126" s="35"/>
      <c r="HK126" s="35"/>
      <c r="HL126" s="35"/>
      <c r="HM126" s="35"/>
      <c r="HN126" s="35"/>
      <c r="HO126" s="35"/>
      <c r="HP126" s="35"/>
      <c r="HQ126" s="35"/>
      <c r="HR126" s="35"/>
      <c r="HS126" s="35"/>
      <c r="HT126" s="35"/>
      <c r="HV126" s="2"/>
      <c r="HW126" s="2"/>
      <c r="HX126" s="2"/>
      <c r="HY126" s="2"/>
    </row>
    <row r="127" spans="1:233" s="17" customFormat="1" ht="12" customHeight="1">
      <c r="A127" s="32" t="s">
        <v>79</v>
      </c>
      <c r="B127" s="109" t="s">
        <v>66</v>
      </c>
      <c r="C127" s="109"/>
      <c r="D127" s="109"/>
      <c r="E127" s="109"/>
      <c r="F127" s="33" t="str">
        <f t="shared" si="11"/>
        <v/>
      </c>
      <c r="G127" s="110" t="str">
        <f t="shared" si="12"/>
        <v/>
      </c>
      <c r="H127" s="111"/>
      <c r="I127" s="111" t="str">
        <f t="shared" si="13"/>
        <v/>
      </c>
      <c r="J127" s="112"/>
      <c r="K127" s="34"/>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35"/>
      <c r="DY127" s="35"/>
      <c r="DZ127" s="35"/>
      <c r="EA127" s="35"/>
      <c r="EB127" s="35"/>
      <c r="EC127" s="35"/>
      <c r="ED127" s="35"/>
      <c r="EE127" s="35"/>
      <c r="EF127" s="35"/>
      <c r="EG127" s="35"/>
      <c r="EH127" s="35"/>
      <c r="EI127" s="35"/>
      <c r="EJ127" s="35"/>
      <c r="EK127" s="35"/>
      <c r="EL127" s="35"/>
      <c r="EM127" s="35"/>
      <c r="EN127" s="35"/>
      <c r="EO127" s="35"/>
      <c r="EP127" s="35"/>
      <c r="EQ127" s="35"/>
      <c r="ER127" s="35"/>
      <c r="ES127" s="35"/>
      <c r="ET127" s="35"/>
      <c r="EU127" s="35"/>
      <c r="EV127" s="35"/>
      <c r="EW127" s="35"/>
      <c r="EX127" s="35"/>
      <c r="EY127" s="35"/>
      <c r="EZ127" s="35"/>
      <c r="FA127" s="35"/>
      <c r="FB127" s="35"/>
      <c r="FC127" s="35"/>
      <c r="FD127" s="35"/>
      <c r="FE127" s="35"/>
      <c r="FF127" s="35"/>
      <c r="FG127" s="35"/>
      <c r="FH127" s="35"/>
      <c r="FI127" s="35"/>
      <c r="FJ127" s="35"/>
      <c r="FK127" s="35"/>
      <c r="FL127" s="35"/>
      <c r="FM127" s="35"/>
      <c r="FN127" s="35"/>
      <c r="FO127" s="35"/>
      <c r="FP127" s="35"/>
      <c r="FQ127" s="35"/>
      <c r="FR127" s="35"/>
      <c r="FS127" s="35"/>
      <c r="FT127" s="35"/>
      <c r="FU127" s="35"/>
      <c r="FV127" s="35"/>
      <c r="FW127" s="35"/>
      <c r="FX127" s="35"/>
      <c r="FY127" s="35"/>
      <c r="FZ127" s="35"/>
      <c r="GA127" s="35"/>
      <c r="GB127" s="35"/>
      <c r="GC127" s="35"/>
      <c r="GD127" s="35"/>
      <c r="GE127" s="35"/>
      <c r="GF127" s="35"/>
      <c r="GG127" s="35"/>
      <c r="GH127" s="35"/>
      <c r="GI127" s="35"/>
      <c r="GJ127" s="35"/>
      <c r="GK127" s="35"/>
      <c r="GL127" s="35"/>
      <c r="GM127" s="35"/>
      <c r="GN127" s="35"/>
      <c r="GO127" s="35"/>
      <c r="GP127" s="35"/>
      <c r="GQ127" s="35"/>
      <c r="GR127" s="35"/>
      <c r="GS127" s="35"/>
      <c r="GT127" s="35"/>
      <c r="GU127" s="35"/>
      <c r="GV127" s="35"/>
      <c r="GW127" s="35"/>
      <c r="GX127" s="35"/>
      <c r="GY127" s="35"/>
      <c r="GZ127" s="35"/>
      <c r="HA127" s="35"/>
      <c r="HB127" s="35"/>
      <c r="HC127" s="35"/>
      <c r="HD127" s="35"/>
      <c r="HE127" s="35"/>
      <c r="HF127" s="35"/>
      <c r="HG127" s="35"/>
      <c r="HH127" s="35"/>
      <c r="HI127" s="35"/>
      <c r="HJ127" s="35"/>
      <c r="HK127" s="35"/>
      <c r="HL127" s="35"/>
      <c r="HM127" s="35"/>
      <c r="HN127" s="35"/>
      <c r="HO127" s="35"/>
      <c r="HP127" s="35"/>
      <c r="HQ127" s="35"/>
      <c r="HR127" s="35"/>
      <c r="HS127" s="35"/>
      <c r="HT127" s="35"/>
      <c r="HV127" s="2"/>
      <c r="HW127" s="2"/>
      <c r="HX127" s="2"/>
      <c r="HY127" s="2"/>
    </row>
    <row r="128" spans="1:233" s="17" customFormat="1" ht="12" customHeight="1">
      <c r="A128" s="26" t="s">
        <v>80</v>
      </c>
      <c r="B128" s="113" t="s">
        <v>404</v>
      </c>
      <c r="C128" s="114"/>
      <c r="D128" s="27"/>
      <c r="E128" s="28" t="str">
        <f>CONCATENATE("(",I128-G128," каленарних днів / calendar days)")</f>
        <v>(0 каленарних днів / calendar days)</v>
      </c>
      <c r="F128" s="33">
        <f t="shared" si="11"/>
        <v>0</v>
      </c>
      <c r="G128" s="115">
        <f>MIN(G129:H137)</f>
        <v>0</v>
      </c>
      <c r="H128" s="116"/>
      <c r="I128" s="116">
        <f>MAX(I129:J137)</f>
        <v>0</v>
      </c>
      <c r="J128" s="117"/>
      <c r="K128" s="34"/>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35"/>
      <c r="DY128" s="35"/>
      <c r="DZ128" s="35"/>
      <c r="EA128" s="35"/>
      <c r="EB128" s="35"/>
      <c r="EC128" s="35"/>
      <c r="ED128" s="35"/>
      <c r="EE128" s="35"/>
      <c r="EF128" s="35"/>
      <c r="EG128" s="35"/>
      <c r="EH128" s="35"/>
      <c r="EI128" s="35"/>
      <c r="EJ128" s="35"/>
      <c r="EK128" s="35"/>
      <c r="EL128" s="35"/>
      <c r="EM128" s="35"/>
      <c r="EN128" s="35"/>
      <c r="EO128" s="35"/>
      <c r="EP128" s="35"/>
      <c r="EQ128" s="35"/>
      <c r="ER128" s="35"/>
      <c r="ES128" s="35"/>
      <c r="ET128" s="35"/>
      <c r="EU128" s="35"/>
      <c r="EV128" s="35"/>
      <c r="EW128" s="35"/>
      <c r="EX128" s="35"/>
      <c r="EY128" s="35"/>
      <c r="EZ128" s="35"/>
      <c r="FA128" s="35"/>
      <c r="FB128" s="35"/>
      <c r="FC128" s="35"/>
      <c r="FD128" s="35"/>
      <c r="FE128" s="35"/>
      <c r="FF128" s="35"/>
      <c r="FG128" s="35"/>
      <c r="FH128" s="35"/>
      <c r="FI128" s="35"/>
      <c r="FJ128" s="35"/>
      <c r="FK128" s="35"/>
      <c r="FL128" s="35"/>
      <c r="FM128" s="35"/>
      <c r="FN128" s="35"/>
      <c r="FO128" s="35"/>
      <c r="FP128" s="35"/>
      <c r="FQ128" s="35"/>
      <c r="FR128" s="35"/>
      <c r="FS128" s="35"/>
      <c r="FT128" s="35"/>
      <c r="FU128" s="35"/>
      <c r="FV128" s="35"/>
      <c r="FW128" s="35"/>
      <c r="FX128" s="35"/>
      <c r="FY128" s="35"/>
      <c r="FZ128" s="35"/>
      <c r="GA128" s="35"/>
      <c r="GB128" s="35"/>
      <c r="GC128" s="35"/>
      <c r="GD128" s="35"/>
      <c r="GE128" s="35"/>
      <c r="GF128" s="35"/>
      <c r="GG128" s="35"/>
      <c r="GH128" s="35"/>
      <c r="GI128" s="35"/>
      <c r="GJ128" s="35"/>
      <c r="GK128" s="35"/>
      <c r="GL128" s="35"/>
      <c r="GM128" s="35"/>
      <c r="GN128" s="35"/>
      <c r="GO128" s="35"/>
      <c r="GP128" s="35"/>
      <c r="GQ128" s="35"/>
      <c r="GR128" s="35"/>
      <c r="GS128" s="35"/>
      <c r="GT128" s="35"/>
      <c r="GU128" s="35"/>
      <c r="GV128" s="35"/>
      <c r="GW128" s="35"/>
      <c r="GX128" s="35"/>
      <c r="GY128" s="35"/>
      <c r="GZ128" s="35"/>
      <c r="HA128" s="35"/>
      <c r="HB128" s="35"/>
      <c r="HC128" s="35"/>
      <c r="HD128" s="35"/>
      <c r="HE128" s="35"/>
      <c r="HF128" s="35"/>
      <c r="HG128" s="35"/>
      <c r="HH128" s="35"/>
      <c r="HI128" s="35"/>
      <c r="HJ128" s="35"/>
      <c r="HK128" s="35"/>
      <c r="HL128" s="35"/>
      <c r="HM128" s="35"/>
      <c r="HN128" s="35"/>
      <c r="HO128" s="35"/>
      <c r="HP128" s="35"/>
      <c r="HQ128" s="35"/>
      <c r="HR128" s="35"/>
      <c r="HS128" s="35"/>
      <c r="HT128" s="35"/>
      <c r="HV128" s="2"/>
      <c r="HW128" s="2"/>
      <c r="HX128" s="2"/>
      <c r="HY128" s="2"/>
    </row>
    <row r="129" spans="1:233" s="17" customFormat="1" ht="12" customHeight="1">
      <c r="A129" s="32" t="s">
        <v>81</v>
      </c>
      <c r="B129" s="109" t="s">
        <v>82</v>
      </c>
      <c r="C129" s="109"/>
      <c r="D129" s="109"/>
      <c r="E129" s="109"/>
      <c r="F129" s="29" t="str">
        <f t="shared" si="11"/>
        <v/>
      </c>
      <c r="G129" s="110" t="str">
        <f t="shared" ref="G129" si="14">IF(K129=0,"",K129)</f>
        <v/>
      </c>
      <c r="H129" s="111"/>
      <c r="I129" s="111" t="str">
        <f t="shared" ref="I129" si="15">IF(M129=0,"",M129)</f>
        <v/>
      </c>
      <c r="J129" s="112"/>
      <c r="K129" s="34"/>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35"/>
      <c r="DY129" s="35"/>
      <c r="DZ129" s="35"/>
      <c r="EA129" s="35"/>
      <c r="EB129" s="35"/>
      <c r="EC129" s="35"/>
      <c r="ED129" s="35"/>
      <c r="EE129" s="35"/>
      <c r="EF129" s="35"/>
      <c r="EG129" s="35"/>
      <c r="EH129" s="35"/>
      <c r="EI129" s="35"/>
      <c r="EJ129" s="35"/>
      <c r="EK129" s="35"/>
      <c r="EL129" s="35"/>
      <c r="EM129" s="35"/>
      <c r="EN129" s="35"/>
      <c r="EO129" s="35"/>
      <c r="EP129" s="35"/>
      <c r="EQ129" s="35"/>
      <c r="ER129" s="35"/>
      <c r="ES129" s="35"/>
      <c r="ET129" s="35"/>
      <c r="EU129" s="35"/>
      <c r="EV129" s="35"/>
      <c r="EW129" s="35"/>
      <c r="EX129" s="35"/>
      <c r="EY129" s="35"/>
      <c r="EZ129" s="35"/>
      <c r="FA129" s="35"/>
      <c r="FB129" s="35"/>
      <c r="FC129" s="35"/>
      <c r="FD129" s="35"/>
      <c r="FE129" s="35"/>
      <c r="FF129" s="35"/>
      <c r="FG129" s="35"/>
      <c r="FH129" s="35"/>
      <c r="FI129" s="35"/>
      <c r="FJ129" s="35"/>
      <c r="FK129" s="35"/>
      <c r="FL129" s="35"/>
      <c r="FM129" s="35"/>
      <c r="FN129" s="35"/>
      <c r="FO129" s="35"/>
      <c r="FP129" s="35"/>
      <c r="FQ129" s="35"/>
      <c r="FR129" s="35"/>
      <c r="FS129" s="35"/>
      <c r="FT129" s="35"/>
      <c r="FU129" s="35"/>
      <c r="FV129" s="35"/>
      <c r="FW129" s="35"/>
      <c r="FX129" s="35"/>
      <c r="FY129" s="35"/>
      <c r="FZ129" s="35"/>
      <c r="GA129" s="35"/>
      <c r="GB129" s="35"/>
      <c r="GC129" s="35"/>
      <c r="GD129" s="35"/>
      <c r="GE129" s="35"/>
      <c r="GF129" s="35"/>
      <c r="GG129" s="35"/>
      <c r="GH129" s="35"/>
      <c r="GI129" s="35"/>
      <c r="GJ129" s="35"/>
      <c r="GK129" s="35"/>
      <c r="GL129" s="35"/>
      <c r="GM129" s="35"/>
      <c r="GN129" s="35"/>
      <c r="GO129" s="35"/>
      <c r="GP129" s="35"/>
      <c r="GQ129" s="35"/>
      <c r="GR129" s="35"/>
      <c r="GS129" s="35"/>
      <c r="GT129" s="35"/>
      <c r="GU129" s="35"/>
      <c r="GV129" s="35"/>
      <c r="GW129" s="35"/>
      <c r="GX129" s="35"/>
      <c r="GY129" s="35"/>
      <c r="GZ129" s="35"/>
      <c r="HA129" s="35"/>
      <c r="HB129" s="35"/>
      <c r="HC129" s="35"/>
      <c r="HD129" s="35"/>
      <c r="HE129" s="35"/>
      <c r="HF129" s="35"/>
      <c r="HG129" s="35"/>
      <c r="HH129" s="35"/>
      <c r="HI129" s="35"/>
      <c r="HJ129" s="35"/>
      <c r="HK129" s="35"/>
      <c r="HL129" s="35"/>
      <c r="HM129" s="35"/>
      <c r="HN129" s="35"/>
      <c r="HO129" s="35"/>
      <c r="HP129" s="35"/>
      <c r="HQ129" s="35"/>
      <c r="HR129" s="35"/>
      <c r="HS129" s="35"/>
      <c r="HT129" s="35"/>
      <c r="HV129" s="2"/>
      <c r="HW129" s="2"/>
      <c r="HX129" s="2"/>
      <c r="HY129" s="2"/>
    </row>
    <row r="130" spans="1:233" s="17" customFormat="1" ht="12" customHeight="1">
      <c r="A130" s="32" t="s">
        <v>83</v>
      </c>
      <c r="B130" s="109" t="s">
        <v>84</v>
      </c>
      <c r="C130" s="109"/>
      <c r="D130" s="109"/>
      <c r="E130" s="109"/>
      <c r="F130" s="33" t="str">
        <f t="shared" si="11"/>
        <v/>
      </c>
      <c r="G130" s="110" t="str">
        <f t="shared" si="12"/>
        <v/>
      </c>
      <c r="H130" s="111"/>
      <c r="I130" s="111" t="str">
        <f t="shared" si="13"/>
        <v/>
      </c>
      <c r="J130" s="112"/>
      <c r="K130" s="34"/>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35"/>
      <c r="DY130" s="35"/>
      <c r="DZ130" s="35"/>
      <c r="EA130" s="35"/>
      <c r="EB130" s="35"/>
      <c r="EC130" s="35"/>
      <c r="ED130" s="35"/>
      <c r="EE130" s="35"/>
      <c r="EF130" s="35"/>
      <c r="EG130" s="35"/>
      <c r="EH130" s="35"/>
      <c r="EI130" s="35"/>
      <c r="EJ130" s="35"/>
      <c r="EK130" s="35"/>
      <c r="EL130" s="35"/>
      <c r="EM130" s="35"/>
      <c r="EN130" s="35"/>
      <c r="EO130" s="35"/>
      <c r="EP130" s="35"/>
      <c r="EQ130" s="35"/>
      <c r="ER130" s="35"/>
      <c r="ES130" s="35"/>
      <c r="ET130" s="35"/>
      <c r="EU130" s="35"/>
      <c r="EV130" s="35"/>
      <c r="EW130" s="35"/>
      <c r="EX130" s="35"/>
      <c r="EY130" s="35"/>
      <c r="EZ130" s="35"/>
      <c r="FA130" s="35"/>
      <c r="FB130" s="35"/>
      <c r="FC130" s="35"/>
      <c r="FD130" s="35"/>
      <c r="FE130" s="35"/>
      <c r="FF130" s="35"/>
      <c r="FG130" s="35"/>
      <c r="FH130" s="35"/>
      <c r="FI130" s="35"/>
      <c r="FJ130" s="35"/>
      <c r="FK130" s="35"/>
      <c r="FL130" s="35"/>
      <c r="FM130" s="35"/>
      <c r="FN130" s="35"/>
      <c r="FO130" s="35"/>
      <c r="FP130" s="35"/>
      <c r="FQ130" s="35"/>
      <c r="FR130" s="35"/>
      <c r="FS130" s="35"/>
      <c r="FT130" s="35"/>
      <c r="FU130" s="35"/>
      <c r="FV130" s="35"/>
      <c r="FW130" s="35"/>
      <c r="FX130" s="35"/>
      <c r="FY130" s="35"/>
      <c r="FZ130" s="35"/>
      <c r="GA130" s="35"/>
      <c r="GB130" s="35"/>
      <c r="GC130" s="35"/>
      <c r="GD130" s="35"/>
      <c r="GE130" s="35"/>
      <c r="GF130" s="35"/>
      <c r="GG130" s="35"/>
      <c r="GH130" s="35"/>
      <c r="GI130" s="35"/>
      <c r="GJ130" s="35"/>
      <c r="GK130" s="35"/>
      <c r="GL130" s="35"/>
      <c r="GM130" s="35"/>
      <c r="GN130" s="35"/>
      <c r="GO130" s="35"/>
      <c r="GP130" s="35"/>
      <c r="GQ130" s="35"/>
      <c r="GR130" s="35"/>
      <c r="GS130" s="35"/>
      <c r="GT130" s="35"/>
      <c r="GU130" s="35"/>
      <c r="GV130" s="35"/>
      <c r="GW130" s="35"/>
      <c r="GX130" s="35"/>
      <c r="GY130" s="35"/>
      <c r="GZ130" s="35"/>
      <c r="HA130" s="35"/>
      <c r="HB130" s="35"/>
      <c r="HC130" s="35"/>
      <c r="HD130" s="35"/>
      <c r="HE130" s="35"/>
      <c r="HF130" s="35"/>
      <c r="HG130" s="35"/>
      <c r="HH130" s="35"/>
      <c r="HI130" s="35"/>
      <c r="HJ130" s="35"/>
      <c r="HK130" s="35"/>
      <c r="HL130" s="35"/>
      <c r="HM130" s="35"/>
      <c r="HN130" s="35"/>
      <c r="HO130" s="35"/>
      <c r="HP130" s="35"/>
      <c r="HQ130" s="35"/>
      <c r="HR130" s="35"/>
      <c r="HS130" s="35"/>
      <c r="HT130" s="35"/>
      <c r="HV130" s="2"/>
      <c r="HW130" s="2"/>
      <c r="HX130" s="2"/>
      <c r="HY130" s="2"/>
    </row>
    <row r="131" spans="1:233" s="17" customFormat="1" ht="12" customHeight="1">
      <c r="A131" s="32" t="s">
        <v>85</v>
      </c>
      <c r="B131" s="109" t="s">
        <v>86</v>
      </c>
      <c r="C131" s="109"/>
      <c r="D131" s="109"/>
      <c r="E131" s="109"/>
      <c r="F131" s="33" t="str">
        <f t="shared" si="11"/>
        <v/>
      </c>
      <c r="G131" s="110" t="str">
        <f t="shared" si="12"/>
        <v/>
      </c>
      <c r="H131" s="111"/>
      <c r="I131" s="111" t="str">
        <f t="shared" si="13"/>
        <v/>
      </c>
      <c r="J131" s="112"/>
      <c r="K131" s="34"/>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35"/>
      <c r="DY131" s="35"/>
      <c r="DZ131" s="35"/>
      <c r="EA131" s="35"/>
      <c r="EB131" s="35"/>
      <c r="EC131" s="35"/>
      <c r="ED131" s="35"/>
      <c r="EE131" s="35"/>
      <c r="EF131" s="35"/>
      <c r="EG131" s="35"/>
      <c r="EH131" s="35"/>
      <c r="EI131" s="35"/>
      <c r="EJ131" s="35"/>
      <c r="EK131" s="35"/>
      <c r="EL131" s="35"/>
      <c r="EM131" s="35"/>
      <c r="EN131" s="35"/>
      <c r="EO131" s="35"/>
      <c r="EP131" s="35"/>
      <c r="EQ131" s="35"/>
      <c r="ER131" s="35"/>
      <c r="ES131" s="35"/>
      <c r="ET131" s="35"/>
      <c r="EU131" s="35"/>
      <c r="EV131" s="35"/>
      <c r="EW131" s="35"/>
      <c r="EX131" s="35"/>
      <c r="EY131" s="35"/>
      <c r="EZ131" s="35"/>
      <c r="FA131" s="35"/>
      <c r="FB131" s="35"/>
      <c r="FC131" s="35"/>
      <c r="FD131" s="35"/>
      <c r="FE131" s="35"/>
      <c r="FF131" s="35"/>
      <c r="FG131" s="35"/>
      <c r="FH131" s="35"/>
      <c r="FI131" s="35"/>
      <c r="FJ131" s="35"/>
      <c r="FK131" s="35"/>
      <c r="FL131" s="35"/>
      <c r="FM131" s="35"/>
      <c r="FN131" s="35"/>
      <c r="FO131" s="35"/>
      <c r="FP131" s="35"/>
      <c r="FQ131" s="35"/>
      <c r="FR131" s="35"/>
      <c r="FS131" s="35"/>
      <c r="FT131" s="35"/>
      <c r="FU131" s="35"/>
      <c r="FV131" s="35"/>
      <c r="FW131" s="35"/>
      <c r="FX131" s="35"/>
      <c r="FY131" s="35"/>
      <c r="FZ131" s="35"/>
      <c r="GA131" s="35"/>
      <c r="GB131" s="35"/>
      <c r="GC131" s="35"/>
      <c r="GD131" s="35"/>
      <c r="GE131" s="35"/>
      <c r="GF131" s="35"/>
      <c r="GG131" s="35"/>
      <c r="GH131" s="35"/>
      <c r="GI131" s="35"/>
      <c r="GJ131" s="35"/>
      <c r="GK131" s="35"/>
      <c r="GL131" s="35"/>
      <c r="GM131" s="35"/>
      <c r="GN131" s="35"/>
      <c r="GO131" s="35"/>
      <c r="GP131" s="35"/>
      <c r="GQ131" s="35"/>
      <c r="GR131" s="35"/>
      <c r="GS131" s="35"/>
      <c r="GT131" s="35"/>
      <c r="GU131" s="35"/>
      <c r="GV131" s="35"/>
      <c r="GW131" s="35"/>
      <c r="GX131" s="35"/>
      <c r="GY131" s="35"/>
      <c r="GZ131" s="35"/>
      <c r="HA131" s="35"/>
      <c r="HB131" s="35"/>
      <c r="HC131" s="35"/>
      <c r="HD131" s="35"/>
      <c r="HE131" s="35"/>
      <c r="HF131" s="35"/>
      <c r="HG131" s="35"/>
      <c r="HH131" s="35"/>
      <c r="HI131" s="35"/>
      <c r="HJ131" s="35"/>
      <c r="HK131" s="35"/>
      <c r="HL131" s="35"/>
      <c r="HM131" s="35"/>
      <c r="HN131" s="35"/>
      <c r="HO131" s="35"/>
      <c r="HP131" s="35"/>
      <c r="HQ131" s="35"/>
      <c r="HR131" s="35"/>
      <c r="HS131" s="35"/>
      <c r="HT131" s="35"/>
      <c r="HV131" s="2"/>
      <c r="HW131" s="2"/>
      <c r="HX131" s="2"/>
      <c r="HY131" s="2"/>
    </row>
    <row r="132" spans="1:233" s="17" customFormat="1" ht="12" customHeight="1">
      <c r="A132" s="32" t="s">
        <v>87</v>
      </c>
      <c r="B132" s="109" t="s">
        <v>88</v>
      </c>
      <c r="C132" s="109"/>
      <c r="D132" s="109"/>
      <c r="E132" s="109"/>
      <c r="F132" s="33" t="str">
        <f t="shared" si="11"/>
        <v/>
      </c>
      <c r="G132" s="110" t="str">
        <f t="shared" si="12"/>
        <v/>
      </c>
      <c r="H132" s="111"/>
      <c r="I132" s="111" t="str">
        <f t="shared" si="13"/>
        <v/>
      </c>
      <c r="J132" s="112"/>
      <c r="K132" s="34"/>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35"/>
      <c r="DY132" s="35"/>
      <c r="DZ132" s="35"/>
      <c r="EA132" s="35"/>
      <c r="EB132" s="35"/>
      <c r="EC132" s="35"/>
      <c r="ED132" s="35"/>
      <c r="EE132" s="35"/>
      <c r="EF132" s="35"/>
      <c r="EG132" s="35"/>
      <c r="EH132" s="35"/>
      <c r="EI132" s="35"/>
      <c r="EJ132" s="35"/>
      <c r="EK132" s="35"/>
      <c r="EL132" s="35"/>
      <c r="EM132" s="35"/>
      <c r="EN132" s="35"/>
      <c r="EO132" s="35"/>
      <c r="EP132" s="35"/>
      <c r="EQ132" s="35"/>
      <c r="ER132" s="35"/>
      <c r="ES132" s="35"/>
      <c r="ET132" s="35"/>
      <c r="EU132" s="35"/>
      <c r="EV132" s="35"/>
      <c r="EW132" s="35"/>
      <c r="EX132" s="35"/>
      <c r="EY132" s="35"/>
      <c r="EZ132" s="35"/>
      <c r="FA132" s="35"/>
      <c r="FB132" s="35"/>
      <c r="FC132" s="35"/>
      <c r="FD132" s="35"/>
      <c r="FE132" s="35"/>
      <c r="FF132" s="35"/>
      <c r="FG132" s="35"/>
      <c r="FH132" s="35"/>
      <c r="FI132" s="35"/>
      <c r="FJ132" s="35"/>
      <c r="FK132" s="35"/>
      <c r="FL132" s="35"/>
      <c r="FM132" s="35"/>
      <c r="FN132" s="35"/>
      <c r="FO132" s="35"/>
      <c r="FP132" s="35"/>
      <c r="FQ132" s="35"/>
      <c r="FR132" s="35"/>
      <c r="FS132" s="35"/>
      <c r="FT132" s="35"/>
      <c r="FU132" s="35"/>
      <c r="FV132" s="35"/>
      <c r="FW132" s="35"/>
      <c r="FX132" s="35"/>
      <c r="FY132" s="35"/>
      <c r="FZ132" s="35"/>
      <c r="GA132" s="35"/>
      <c r="GB132" s="35"/>
      <c r="GC132" s="35"/>
      <c r="GD132" s="35"/>
      <c r="GE132" s="35"/>
      <c r="GF132" s="35"/>
      <c r="GG132" s="35"/>
      <c r="GH132" s="35"/>
      <c r="GI132" s="35"/>
      <c r="GJ132" s="35"/>
      <c r="GK132" s="35"/>
      <c r="GL132" s="35"/>
      <c r="GM132" s="35"/>
      <c r="GN132" s="35"/>
      <c r="GO132" s="35"/>
      <c r="GP132" s="35"/>
      <c r="GQ132" s="35"/>
      <c r="GR132" s="35"/>
      <c r="GS132" s="35"/>
      <c r="GT132" s="35"/>
      <c r="GU132" s="35"/>
      <c r="GV132" s="35"/>
      <c r="GW132" s="35"/>
      <c r="GX132" s="35"/>
      <c r="GY132" s="35"/>
      <c r="GZ132" s="35"/>
      <c r="HA132" s="35"/>
      <c r="HB132" s="35"/>
      <c r="HC132" s="35"/>
      <c r="HD132" s="35"/>
      <c r="HE132" s="35"/>
      <c r="HF132" s="35"/>
      <c r="HG132" s="35"/>
      <c r="HH132" s="35"/>
      <c r="HI132" s="35"/>
      <c r="HJ132" s="35"/>
      <c r="HK132" s="35"/>
      <c r="HL132" s="35"/>
      <c r="HM132" s="35"/>
      <c r="HN132" s="35"/>
      <c r="HO132" s="35"/>
      <c r="HP132" s="35"/>
      <c r="HQ132" s="35"/>
      <c r="HR132" s="35"/>
      <c r="HS132" s="35"/>
      <c r="HT132" s="35"/>
      <c r="HV132" s="2"/>
      <c r="HW132" s="2"/>
      <c r="HX132" s="2"/>
      <c r="HY132" s="2"/>
    </row>
    <row r="133" spans="1:233" s="17" customFormat="1" ht="12" customHeight="1">
      <c r="A133" s="32" t="s">
        <v>89</v>
      </c>
      <c r="B133" s="109" t="s">
        <v>90</v>
      </c>
      <c r="C133" s="109"/>
      <c r="D133" s="109"/>
      <c r="E133" s="109"/>
      <c r="F133" s="29" t="str">
        <f t="shared" si="11"/>
        <v/>
      </c>
      <c r="G133" s="110" t="str">
        <f t="shared" si="12"/>
        <v/>
      </c>
      <c r="H133" s="111"/>
      <c r="I133" s="111" t="str">
        <f t="shared" si="13"/>
        <v/>
      </c>
      <c r="J133" s="112"/>
      <c r="K133" s="34"/>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35"/>
      <c r="DY133" s="35"/>
      <c r="DZ133" s="35"/>
      <c r="EA133" s="35"/>
      <c r="EB133" s="35"/>
      <c r="EC133" s="35"/>
      <c r="ED133" s="35"/>
      <c r="EE133" s="35"/>
      <c r="EF133" s="35"/>
      <c r="EG133" s="35"/>
      <c r="EH133" s="35"/>
      <c r="EI133" s="35"/>
      <c r="EJ133" s="35"/>
      <c r="EK133" s="35"/>
      <c r="EL133" s="35"/>
      <c r="EM133" s="35"/>
      <c r="EN133" s="35"/>
      <c r="EO133" s="35"/>
      <c r="EP133" s="35"/>
      <c r="EQ133" s="35"/>
      <c r="ER133" s="35"/>
      <c r="ES133" s="35"/>
      <c r="ET133" s="35"/>
      <c r="EU133" s="35"/>
      <c r="EV133" s="35"/>
      <c r="EW133" s="35"/>
      <c r="EX133" s="35"/>
      <c r="EY133" s="35"/>
      <c r="EZ133" s="35"/>
      <c r="FA133" s="35"/>
      <c r="FB133" s="35"/>
      <c r="FC133" s="35"/>
      <c r="FD133" s="35"/>
      <c r="FE133" s="35"/>
      <c r="FF133" s="35"/>
      <c r="FG133" s="35"/>
      <c r="FH133" s="35"/>
      <c r="FI133" s="35"/>
      <c r="FJ133" s="35"/>
      <c r="FK133" s="35"/>
      <c r="FL133" s="35"/>
      <c r="FM133" s="35"/>
      <c r="FN133" s="35"/>
      <c r="FO133" s="35"/>
      <c r="FP133" s="35"/>
      <c r="FQ133" s="35"/>
      <c r="FR133" s="35"/>
      <c r="FS133" s="35"/>
      <c r="FT133" s="35"/>
      <c r="FU133" s="35"/>
      <c r="FV133" s="35"/>
      <c r="FW133" s="35"/>
      <c r="FX133" s="35"/>
      <c r="FY133" s="35"/>
      <c r="FZ133" s="35"/>
      <c r="GA133" s="35"/>
      <c r="GB133" s="35"/>
      <c r="GC133" s="35"/>
      <c r="GD133" s="35"/>
      <c r="GE133" s="35"/>
      <c r="GF133" s="35"/>
      <c r="GG133" s="35"/>
      <c r="GH133" s="35"/>
      <c r="GI133" s="35"/>
      <c r="GJ133" s="35"/>
      <c r="GK133" s="35"/>
      <c r="GL133" s="35"/>
      <c r="GM133" s="35"/>
      <c r="GN133" s="35"/>
      <c r="GO133" s="35"/>
      <c r="GP133" s="35"/>
      <c r="GQ133" s="35"/>
      <c r="GR133" s="35"/>
      <c r="GS133" s="35"/>
      <c r="GT133" s="35"/>
      <c r="GU133" s="35"/>
      <c r="GV133" s="35"/>
      <c r="GW133" s="35"/>
      <c r="GX133" s="35"/>
      <c r="GY133" s="35"/>
      <c r="GZ133" s="35"/>
      <c r="HA133" s="35"/>
      <c r="HB133" s="35"/>
      <c r="HC133" s="35"/>
      <c r="HD133" s="35"/>
      <c r="HE133" s="35"/>
      <c r="HF133" s="35"/>
      <c r="HG133" s="35"/>
      <c r="HH133" s="35"/>
      <c r="HI133" s="35"/>
      <c r="HJ133" s="35"/>
      <c r="HK133" s="35"/>
      <c r="HL133" s="35"/>
      <c r="HM133" s="35"/>
      <c r="HN133" s="35"/>
      <c r="HO133" s="35"/>
      <c r="HP133" s="35"/>
      <c r="HQ133" s="35"/>
      <c r="HR133" s="35"/>
      <c r="HS133" s="35"/>
      <c r="HT133" s="35"/>
      <c r="HV133" s="2"/>
      <c r="HW133" s="2"/>
      <c r="HX133" s="2"/>
      <c r="HY133" s="2"/>
    </row>
    <row r="134" spans="1:233" s="17" customFormat="1" ht="12" customHeight="1">
      <c r="A134" s="32" t="s">
        <v>91</v>
      </c>
      <c r="B134" s="109" t="s">
        <v>92</v>
      </c>
      <c r="C134" s="109"/>
      <c r="D134" s="109"/>
      <c r="E134" s="109"/>
      <c r="F134" s="33" t="str">
        <f t="shared" si="11"/>
        <v/>
      </c>
      <c r="G134" s="110" t="str">
        <f t="shared" si="12"/>
        <v/>
      </c>
      <c r="H134" s="111"/>
      <c r="I134" s="111" t="str">
        <f t="shared" si="13"/>
        <v/>
      </c>
      <c r="J134" s="112"/>
      <c r="K134" s="34"/>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35"/>
      <c r="DY134" s="35"/>
      <c r="DZ134" s="35"/>
      <c r="EA134" s="35"/>
      <c r="EB134" s="35"/>
      <c r="EC134" s="35"/>
      <c r="ED134" s="35"/>
      <c r="EE134" s="35"/>
      <c r="EF134" s="35"/>
      <c r="EG134" s="35"/>
      <c r="EH134" s="35"/>
      <c r="EI134" s="35"/>
      <c r="EJ134" s="35"/>
      <c r="EK134" s="35"/>
      <c r="EL134" s="35"/>
      <c r="EM134" s="35"/>
      <c r="EN134" s="35"/>
      <c r="EO134" s="35"/>
      <c r="EP134" s="35"/>
      <c r="EQ134" s="35"/>
      <c r="ER134" s="35"/>
      <c r="ES134" s="35"/>
      <c r="ET134" s="35"/>
      <c r="EU134" s="35"/>
      <c r="EV134" s="35"/>
      <c r="EW134" s="35"/>
      <c r="EX134" s="35"/>
      <c r="EY134" s="35"/>
      <c r="EZ134" s="35"/>
      <c r="FA134" s="35"/>
      <c r="FB134" s="35"/>
      <c r="FC134" s="35"/>
      <c r="FD134" s="35"/>
      <c r="FE134" s="35"/>
      <c r="FF134" s="35"/>
      <c r="FG134" s="35"/>
      <c r="FH134" s="35"/>
      <c r="FI134" s="35"/>
      <c r="FJ134" s="35"/>
      <c r="FK134" s="35"/>
      <c r="FL134" s="35"/>
      <c r="FM134" s="35"/>
      <c r="FN134" s="35"/>
      <c r="FO134" s="35"/>
      <c r="FP134" s="35"/>
      <c r="FQ134" s="35"/>
      <c r="FR134" s="35"/>
      <c r="FS134" s="35"/>
      <c r="FT134" s="35"/>
      <c r="FU134" s="35"/>
      <c r="FV134" s="35"/>
      <c r="FW134" s="35"/>
      <c r="FX134" s="35"/>
      <c r="FY134" s="35"/>
      <c r="FZ134" s="35"/>
      <c r="GA134" s="35"/>
      <c r="GB134" s="35"/>
      <c r="GC134" s="35"/>
      <c r="GD134" s="35"/>
      <c r="GE134" s="35"/>
      <c r="GF134" s="35"/>
      <c r="GG134" s="35"/>
      <c r="GH134" s="35"/>
      <c r="GI134" s="35"/>
      <c r="GJ134" s="35"/>
      <c r="GK134" s="35"/>
      <c r="GL134" s="35"/>
      <c r="GM134" s="35"/>
      <c r="GN134" s="35"/>
      <c r="GO134" s="35"/>
      <c r="GP134" s="35"/>
      <c r="GQ134" s="35"/>
      <c r="GR134" s="35"/>
      <c r="GS134" s="35"/>
      <c r="GT134" s="35"/>
      <c r="GU134" s="35"/>
      <c r="GV134" s="35"/>
      <c r="GW134" s="35"/>
      <c r="GX134" s="35"/>
      <c r="GY134" s="35"/>
      <c r="GZ134" s="35"/>
      <c r="HA134" s="35"/>
      <c r="HB134" s="35"/>
      <c r="HC134" s="35"/>
      <c r="HD134" s="35"/>
      <c r="HE134" s="35"/>
      <c r="HF134" s="35"/>
      <c r="HG134" s="35"/>
      <c r="HH134" s="35"/>
      <c r="HI134" s="35"/>
      <c r="HJ134" s="35"/>
      <c r="HK134" s="35"/>
      <c r="HL134" s="35"/>
      <c r="HM134" s="35"/>
      <c r="HN134" s="35"/>
      <c r="HO134" s="35"/>
      <c r="HP134" s="35"/>
      <c r="HQ134" s="35"/>
      <c r="HR134" s="35"/>
      <c r="HS134" s="35"/>
      <c r="HT134" s="35"/>
      <c r="HV134" s="2"/>
      <c r="HW134" s="2"/>
      <c r="HX134" s="2"/>
      <c r="HY134" s="2"/>
    </row>
    <row r="135" spans="1:233" s="17" customFormat="1" ht="12" customHeight="1">
      <c r="A135" s="32" t="s">
        <v>93</v>
      </c>
      <c r="B135" s="109" t="s">
        <v>94</v>
      </c>
      <c r="C135" s="109"/>
      <c r="D135" s="109"/>
      <c r="E135" s="109"/>
      <c r="F135" s="33" t="str">
        <f t="shared" si="11"/>
        <v/>
      </c>
      <c r="G135" s="110" t="str">
        <f t="shared" si="12"/>
        <v/>
      </c>
      <c r="H135" s="111"/>
      <c r="I135" s="111" t="str">
        <f t="shared" si="13"/>
        <v/>
      </c>
      <c r="J135" s="112"/>
      <c r="K135" s="34"/>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35"/>
      <c r="DY135" s="35"/>
      <c r="DZ135" s="35"/>
      <c r="EA135" s="35"/>
      <c r="EB135" s="35"/>
      <c r="EC135" s="35"/>
      <c r="ED135" s="35"/>
      <c r="EE135" s="35"/>
      <c r="EF135" s="35"/>
      <c r="EG135" s="35"/>
      <c r="EH135" s="35"/>
      <c r="EI135" s="35"/>
      <c r="EJ135" s="35"/>
      <c r="EK135" s="35"/>
      <c r="EL135" s="35"/>
      <c r="EM135" s="35"/>
      <c r="EN135" s="35"/>
      <c r="EO135" s="35"/>
      <c r="EP135" s="35"/>
      <c r="EQ135" s="35"/>
      <c r="ER135" s="35"/>
      <c r="ES135" s="35"/>
      <c r="ET135" s="35"/>
      <c r="EU135" s="35"/>
      <c r="EV135" s="35"/>
      <c r="EW135" s="35"/>
      <c r="EX135" s="35"/>
      <c r="EY135" s="35"/>
      <c r="EZ135" s="35"/>
      <c r="FA135" s="35"/>
      <c r="FB135" s="35"/>
      <c r="FC135" s="35"/>
      <c r="FD135" s="35"/>
      <c r="FE135" s="35"/>
      <c r="FF135" s="35"/>
      <c r="FG135" s="35"/>
      <c r="FH135" s="35"/>
      <c r="FI135" s="35"/>
      <c r="FJ135" s="35"/>
      <c r="FK135" s="35"/>
      <c r="FL135" s="35"/>
      <c r="FM135" s="35"/>
      <c r="FN135" s="35"/>
      <c r="FO135" s="35"/>
      <c r="FP135" s="35"/>
      <c r="FQ135" s="35"/>
      <c r="FR135" s="35"/>
      <c r="FS135" s="35"/>
      <c r="FT135" s="35"/>
      <c r="FU135" s="35"/>
      <c r="FV135" s="35"/>
      <c r="FW135" s="35"/>
      <c r="FX135" s="35"/>
      <c r="FY135" s="35"/>
      <c r="FZ135" s="35"/>
      <c r="GA135" s="35"/>
      <c r="GB135" s="35"/>
      <c r="GC135" s="35"/>
      <c r="GD135" s="35"/>
      <c r="GE135" s="35"/>
      <c r="GF135" s="35"/>
      <c r="GG135" s="35"/>
      <c r="GH135" s="35"/>
      <c r="GI135" s="35"/>
      <c r="GJ135" s="35"/>
      <c r="GK135" s="35"/>
      <c r="GL135" s="35"/>
      <c r="GM135" s="35"/>
      <c r="GN135" s="35"/>
      <c r="GO135" s="35"/>
      <c r="GP135" s="35"/>
      <c r="GQ135" s="35"/>
      <c r="GR135" s="35"/>
      <c r="GS135" s="35"/>
      <c r="GT135" s="35"/>
      <c r="GU135" s="35"/>
      <c r="GV135" s="35"/>
      <c r="GW135" s="35"/>
      <c r="GX135" s="35"/>
      <c r="GY135" s="35"/>
      <c r="GZ135" s="35"/>
      <c r="HA135" s="35"/>
      <c r="HB135" s="35"/>
      <c r="HC135" s="35"/>
      <c r="HD135" s="35"/>
      <c r="HE135" s="35"/>
      <c r="HF135" s="35"/>
      <c r="HG135" s="35"/>
      <c r="HH135" s="35"/>
      <c r="HI135" s="35"/>
      <c r="HJ135" s="35"/>
      <c r="HK135" s="35"/>
      <c r="HL135" s="35"/>
      <c r="HM135" s="35"/>
      <c r="HN135" s="35"/>
      <c r="HO135" s="35"/>
      <c r="HP135" s="35"/>
      <c r="HQ135" s="35"/>
      <c r="HR135" s="35"/>
      <c r="HS135" s="35"/>
      <c r="HT135" s="35"/>
      <c r="HV135" s="2"/>
      <c r="HW135" s="2"/>
      <c r="HX135" s="2"/>
      <c r="HY135" s="2"/>
    </row>
    <row r="136" spans="1:233" s="17" customFormat="1" ht="12" customHeight="1">
      <c r="A136" s="32" t="s">
        <v>95</v>
      </c>
      <c r="B136" s="109" t="s">
        <v>96</v>
      </c>
      <c r="C136" s="109"/>
      <c r="D136" s="109"/>
      <c r="E136" s="109"/>
      <c r="F136" s="29" t="str">
        <f t="shared" si="11"/>
        <v/>
      </c>
      <c r="G136" s="110" t="str">
        <f t="shared" si="12"/>
        <v/>
      </c>
      <c r="H136" s="111"/>
      <c r="I136" s="111" t="str">
        <f t="shared" si="13"/>
        <v/>
      </c>
      <c r="J136" s="112"/>
      <c r="K136" s="34"/>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35"/>
      <c r="DY136" s="35"/>
      <c r="DZ136" s="35"/>
      <c r="EA136" s="35"/>
      <c r="EB136" s="35"/>
      <c r="EC136" s="35"/>
      <c r="ED136" s="35"/>
      <c r="EE136" s="35"/>
      <c r="EF136" s="35"/>
      <c r="EG136" s="35"/>
      <c r="EH136" s="35"/>
      <c r="EI136" s="35"/>
      <c r="EJ136" s="35"/>
      <c r="EK136" s="35"/>
      <c r="EL136" s="35"/>
      <c r="EM136" s="35"/>
      <c r="EN136" s="35"/>
      <c r="EO136" s="35"/>
      <c r="EP136" s="35"/>
      <c r="EQ136" s="35"/>
      <c r="ER136" s="35"/>
      <c r="ES136" s="35"/>
      <c r="ET136" s="35"/>
      <c r="EU136" s="35"/>
      <c r="EV136" s="35"/>
      <c r="EW136" s="35"/>
      <c r="EX136" s="35"/>
      <c r="EY136" s="35"/>
      <c r="EZ136" s="35"/>
      <c r="FA136" s="35"/>
      <c r="FB136" s="35"/>
      <c r="FC136" s="35"/>
      <c r="FD136" s="35"/>
      <c r="FE136" s="35"/>
      <c r="FF136" s="35"/>
      <c r="FG136" s="35"/>
      <c r="FH136" s="35"/>
      <c r="FI136" s="35"/>
      <c r="FJ136" s="35"/>
      <c r="FK136" s="35"/>
      <c r="FL136" s="35"/>
      <c r="FM136" s="35"/>
      <c r="FN136" s="35"/>
      <c r="FO136" s="35"/>
      <c r="FP136" s="35"/>
      <c r="FQ136" s="35"/>
      <c r="FR136" s="35"/>
      <c r="FS136" s="35"/>
      <c r="FT136" s="35"/>
      <c r="FU136" s="35"/>
      <c r="FV136" s="35"/>
      <c r="FW136" s="35"/>
      <c r="FX136" s="35"/>
      <c r="FY136" s="35"/>
      <c r="FZ136" s="35"/>
      <c r="GA136" s="35"/>
      <c r="GB136" s="35"/>
      <c r="GC136" s="35"/>
      <c r="GD136" s="35"/>
      <c r="GE136" s="35"/>
      <c r="GF136" s="35"/>
      <c r="GG136" s="35"/>
      <c r="GH136" s="35"/>
      <c r="GI136" s="35"/>
      <c r="GJ136" s="35"/>
      <c r="GK136" s="35"/>
      <c r="GL136" s="35"/>
      <c r="GM136" s="35"/>
      <c r="GN136" s="35"/>
      <c r="GO136" s="35"/>
      <c r="GP136" s="35"/>
      <c r="GQ136" s="35"/>
      <c r="GR136" s="35"/>
      <c r="GS136" s="35"/>
      <c r="GT136" s="35"/>
      <c r="GU136" s="35"/>
      <c r="GV136" s="35"/>
      <c r="GW136" s="35"/>
      <c r="GX136" s="35"/>
      <c r="GY136" s="35"/>
      <c r="GZ136" s="35"/>
      <c r="HA136" s="35"/>
      <c r="HB136" s="35"/>
      <c r="HC136" s="35"/>
      <c r="HD136" s="35"/>
      <c r="HE136" s="35"/>
      <c r="HF136" s="35"/>
      <c r="HG136" s="35"/>
      <c r="HH136" s="35"/>
      <c r="HI136" s="35"/>
      <c r="HJ136" s="35"/>
      <c r="HK136" s="35"/>
      <c r="HL136" s="35"/>
      <c r="HM136" s="35"/>
      <c r="HN136" s="35"/>
      <c r="HO136" s="35"/>
      <c r="HP136" s="35"/>
      <c r="HQ136" s="35"/>
      <c r="HR136" s="35"/>
      <c r="HS136" s="35"/>
      <c r="HT136" s="35"/>
      <c r="HV136" s="2"/>
      <c r="HW136" s="2"/>
      <c r="HX136" s="2"/>
      <c r="HY136" s="2"/>
    </row>
    <row r="137" spans="1:233" s="17" customFormat="1" ht="12" customHeight="1">
      <c r="A137" s="32" t="s">
        <v>97</v>
      </c>
      <c r="B137" s="109" t="s">
        <v>98</v>
      </c>
      <c r="C137" s="109"/>
      <c r="D137" s="109"/>
      <c r="E137" s="109"/>
      <c r="F137" s="33" t="str">
        <f t="shared" si="11"/>
        <v/>
      </c>
      <c r="G137" s="110" t="str">
        <f t="shared" si="12"/>
        <v/>
      </c>
      <c r="H137" s="111"/>
      <c r="I137" s="111" t="str">
        <f t="shared" si="13"/>
        <v/>
      </c>
      <c r="J137" s="112"/>
      <c r="K137" s="34"/>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35"/>
      <c r="DY137" s="35"/>
      <c r="DZ137" s="35"/>
      <c r="EA137" s="35"/>
      <c r="EB137" s="35"/>
      <c r="EC137" s="35"/>
      <c r="ED137" s="35"/>
      <c r="EE137" s="35"/>
      <c r="EF137" s="35"/>
      <c r="EG137" s="35"/>
      <c r="EH137" s="35"/>
      <c r="EI137" s="35"/>
      <c r="EJ137" s="35"/>
      <c r="EK137" s="35"/>
      <c r="EL137" s="35"/>
      <c r="EM137" s="35"/>
      <c r="EN137" s="35"/>
      <c r="EO137" s="35"/>
      <c r="EP137" s="35"/>
      <c r="EQ137" s="35"/>
      <c r="ER137" s="35"/>
      <c r="ES137" s="35"/>
      <c r="ET137" s="35"/>
      <c r="EU137" s="35"/>
      <c r="EV137" s="35"/>
      <c r="EW137" s="35"/>
      <c r="EX137" s="35"/>
      <c r="EY137" s="35"/>
      <c r="EZ137" s="35"/>
      <c r="FA137" s="35"/>
      <c r="FB137" s="35"/>
      <c r="FC137" s="35"/>
      <c r="FD137" s="35"/>
      <c r="FE137" s="35"/>
      <c r="FF137" s="35"/>
      <c r="FG137" s="35"/>
      <c r="FH137" s="35"/>
      <c r="FI137" s="35"/>
      <c r="FJ137" s="35"/>
      <c r="FK137" s="35"/>
      <c r="FL137" s="35"/>
      <c r="FM137" s="35"/>
      <c r="FN137" s="35"/>
      <c r="FO137" s="35"/>
      <c r="FP137" s="35"/>
      <c r="FQ137" s="35"/>
      <c r="FR137" s="35"/>
      <c r="FS137" s="35"/>
      <c r="FT137" s="35"/>
      <c r="FU137" s="35"/>
      <c r="FV137" s="35"/>
      <c r="FW137" s="35"/>
      <c r="FX137" s="35"/>
      <c r="FY137" s="35"/>
      <c r="FZ137" s="35"/>
      <c r="GA137" s="35"/>
      <c r="GB137" s="35"/>
      <c r="GC137" s="35"/>
      <c r="GD137" s="35"/>
      <c r="GE137" s="35"/>
      <c r="GF137" s="35"/>
      <c r="GG137" s="35"/>
      <c r="GH137" s="35"/>
      <c r="GI137" s="35"/>
      <c r="GJ137" s="35"/>
      <c r="GK137" s="35"/>
      <c r="GL137" s="35"/>
      <c r="GM137" s="35"/>
      <c r="GN137" s="35"/>
      <c r="GO137" s="35"/>
      <c r="GP137" s="35"/>
      <c r="GQ137" s="35"/>
      <c r="GR137" s="35"/>
      <c r="GS137" s="35"/>
      <c r="GT137" s="35"/>
      <c r="GU137" s="35"/>
      <c r="GV137" s="35"/>
      <c r="GW137" s="35"/>
      <c r="GX137" s="35"/>
      <c r="GY137" s="35"/>
      <c r="GZ137" s="35"/>
      <c r="HA137" s="35"/>
      <c r="HB137" s="35"/>
      <c r="HC137" s="35"/>
      <c r="HD137" s="35"/>
      <c r="HE137" s="35"/>
      <c r="HF137" s="35"/>
      <c r="HG137" s="35"/>
      <c r="HH137" s="35"/>
      <c r="HI137" s="35"/>
      <c r="HJ137" s="35"/>
      <c r="HK137" s="35"/>
      <c r="HL137" s="35"/>
      <c r="HM137" s="35"/>
      <c r="HN137" s="35"/>
      <c r="HO137" s="35"/>
      <c r="HP137" s="35"/>
      <c r="HQ137" s="35"/>
      <c r="HR137" s="35"/>
      <c r="HS137" s="35"/>
      <c r="HT137" s="35"/>
      <c r="HV137" s="2"/>
      <c r="HW137" s="2"/>
      <c r="HX137" s="2"/>
      <c r="HY137" s="2"/>
    </row>
    <row r="138" spans="1:233" s="17" customFormat="1" ht="12" customHeight="1">
      <c r="A138" s="26" t="s">
        <v>99</v>
      </c>
      <c r="B138" s="113" t="s">
        <v>100</v>
      </c>
      <c r="C138" s="114"/>
      <c r="D138" s="27"/>
      <c r="E138" s="28" t="str">
        <f>CONCATENATE("(",I138-G138," каленарних днів / calendar days)")</f>
        <v>(0 каленарних днів / calendar days)</v>
      </c>
      <c r="F138" s="33">
        <f t="shared" si="11"/>
        <v>0</v>
      </c>
      <c r="G138" s="115">
        <f>MIN(G139:H145)</f>
        <v>0</v>
      </c>
      <c r="H138" s="116"/>
      <c r="I138" s="116">
        <f>MAX(I139:J145)</f>
        <v>0</v>
      </c>
      <c r="J138" s="117"/>
      <c r="K138" s="34"/>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35"/>
      <c r="DY138" s="35"/>
      <c r="DZ138" s="35"/>
      <c r="EA138" s="35"/>
      <c r="EB138" s="35"/>
      <c r="EC138" s="35"/>
      <c r="ED138" s="35"/>
      <c r="EE138" s="35"/>
      <c r="EF138" s="35"/>
      <c r="EG138" s="35"/>
      <c r="EH138" s="35"/>
      <c r="EI138" s="35"/>
      <c r="EJ138" s="35"/>
      <c r="EK138" s="35"/>
      <c r="EL138" s="35"/>
      <c r="EM138" s="35"/>
      <c r="EN138" s="35"/>
      <c r="EO138" s="35"/>
      <c r="EP138" s="35"/>
      <c r="EQ138" s="35"/>
      <c r="ER138" s="35"/>
      <c r="ES138" s="35"/>
      <c r="ET138" s="35"/>
      <c r="EU138" s="35"/>
      <c r="EV138" s="35"/>
      <c r="EW138" s="35"/>
      <c r="EX138" s="35"/>
      <c r="EY138" s="35"/>
      <c r="EZ138" s="35"/>
      <c r="FA138" s="35"/>
      <c r="FB138" s="35"/>
      <c r="FC138" s="35"/>
      <c r="FD138" s="35"/>
      <c r="FE138" s="35"/>
      <c r="FF138" s="35"/>
      <c r="FG138" s="35"/>
      <c r="FH138" s="35"/>
      <c r="FI138" s="35"/>
      <c r="FJ138" s="35"/>
      <c r="FK138" s="35"/>
      <c r="FL138" s="35"/>
      <c r="FM138" s="35"/>
      <c r="FN138" s="35"/>
      <c r="FO138" s="35"/>
      <c r="FP138" s="35"/>
      <c r="FQ138" s="35"/>
      <c r="FR138" s="35"/>
      <c r="FS138" s="35"/>
      <c r="FT138" s="35"/>
      <c r="FU138" s="35"/>
      <c r="FV138" s="35"/>
      <c r="FW138" s="35"/>
      <c r="FX138" s="35"/>
      <c r="FY138" s="35"/>
      <c r="FZ138" s="35"/>
      <c r="GA138" s="35"/>
      <c r="GB138" s="35"/>
      <c r="GC138" s="35"/>
      <c r="GD138" s="35"/>
      <c r="GE138" s="35"/>
      <c r="GF138" s="35"/>
      <c r="GG138" s="35"/>
      <c r="GH138" s="35"/>
      <c r="GI138" s="35"/>
      <c r="GJ138" s="35"/>
      <c r="GK138" s="35"/>
      <c r="GL138" s="35"/>
      <c r="GM138" s="35"/>
      <c r="GN138" s="35"/>
      <c r="GO138" s="35"/>
      <c r="GP138" s="35"/>
      <c r="GQ138" s="35"/>
      <c r="GR138" s="35"/>
      <c r="GS138" s="35"/>
      <c r="GT138" s="35"/>
      <c r="GU138" s="35"/>
      <c r="GV138" s="35"/>
      <c r="GW138" s="35"/>
      <c r="GX138" s="35"/>
      <c r="GY138" s="35"/>
      <c r="GZ138" s="35"/>
      <c r="HA138" s="35"/>
      <c r="HB138" s="35"/>
      <c r="HC138" s="35"/>
      <c r="HD138" s="35"/>
      <c r="HE138" s="35"/>
      <c r="HF138" s="35"/>
      <c r="HG138" s="35"/>
      <c r="HH138" s="35"/>
      <c r="HI138" s="35"/>
      <c r="HJ138" s="35"/>
      <c r="HK138" s="35"/>
      <c r="HL138" s="35"/>
      <c r="HM138" s="35"/>
      <c r="HN138" s="35"/>
      <c r="HO138" s="35"/>
      <c r="HP138" s="35"/>
      <c r="HQ138" s="35"/>
      <c r="HR138" s="35"/>
      <c r="HS138" s="35"/>
      <c r="HT138" s="35"/>
      <c r="HV138" s="2"/>
      <c r="HW138" s="2"/>
      <c r="HX138" s="2"/>
      <c r="HY138" s="2"/>
    </row>
    <row r="139" spans="1:233" s="17" customFormat="1" ht="12" customHeight="1">
      <c r="A139" s="32" t="s">
        <v>101</v>
      </c>
      <c r="B139" s="109" t="s">
        <v>52</v>
      </c>
      <c r="C139" s="109"/>
      <c r="D139" s="109"/>
      <c r="E139" s="109"/>
      <c r="F139" s="33" t="str">
        <f t="shared" si="11"/>
        <v/>
      </c>
      <c r="G139" s="110" t="str">
        <f t="shared" si="12"/>
        <v/>
      </c>
      <c r="H139" s="111"/>
      <c r="I139" s="111" t="str">
        <f t="shared" si="13"/>
        <v/>
      </c>
      <c r="J139" s="112"/>
      <c r="K139" s="34"/>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35"/>
      <c r="DP139" s="35"/>
      <c r="DQ139" s="35"/>
      <c r="DR139" s="35"/>
      <c r="DS139" s="35"/>
      <c r="DT139" s="35"/>
      <c r="DU139" s="35"/>
      <c r="DV139" s="35"/>
      <c r="DW139" s="35"/>
      <c r="DX139" s="35"/>
      <c r="DY139" s="35"/>
      <c r="DZ139" s="35"/>
      <c r="EA139" s="35"/>
      <c r="EB139" s="35"/>
      <c r="EC139" s="35"/>
      <c r="ED139" s="35"/>
      <c r="EE139" s="35"/>
      <c r="EF139" s="35"/>
      <c r="EG139" s="35"/>
      <c r="EH139" s="35"/>
      <c r="EI139" s="35"/>
      <c r="EJ139" s="35"/>
      <c r="EK139" s="35"/>
      <c r="EL139" s="35"/>
      <c r="EM139" s="35"/>
      <c r="EN139" s="35"/>
      <c r="EO139" s="35"/>
      <c r="EP139" s="35"/>
      <c r="EQ139" s="35"/>
      <c r="ER139" s="35"/>
      <c r="ES139" s="35"/>
      <c r="ET139" s="35"/>
      <c r="EU139" s="35"/>
      <c r="EV139" s="35"/>
      <c r="EW139" s="35"/>
      <c r="EX139" s="35"/>
      <c r="EY139" s="35"/>
      <c r="EZ139" s="35"/>
      <c r="FA139" s="35"/>
      <c r="FB139" s="35"/>
      <c r="FC139" s="35"/>
      <c r="FD139" s="35"/>
      <c r="FE139" s="35"/>
      <c r="FF139" s="35"/>
      <c r="FG139" s="35"/>
      <c r="FH139" s="35"/>
      <c r="FI139" s="35"/>
      <c r="FJ139" s="35"/>
      <c r="FK139" s="35"/>
      <c r="FL139" s="35"/>
      <c r="FM139" s="35"/>
      <c r="FN139" s="35"/>
      <c r="FO139" s="35"/>
      <c r="FP139" s="35"/>
      <c r="FQ139" s="35"/>
      <c r="FR139" s="35"/>
      <c r="FS139" s="35"/>
      <c r="FT139" s="35"/>
      <c r="FU139" s="35"/>
      <c r="FV139" s="35"/>
      <c r="FW139" s="35"/>
      <c r="FX139" s="35"/>
      <c r="FY139" s="35"/>
      <c r="FZ139" s="35"/>
      <c r="GA139" s="35"/>
      <c r="GB139" s="35"/>
      <c r="GC139" s="35"/>
      <c r="GD139" s="35"/>
      <c r="GE139" s="35"/>
      <c r="GF139" s="35"/>
      <c r="GG139" s="35"/>
      <c r="GH139" s="35"/>
      <c r="GI139" s="35"/>
      <c r="GJ139" s="35"/>
      <c r="GK139" s="35"/>
      <c r="GL139" s="35"/>
      <c r="GM139" s="35"/>
      <c r="GN139" s="35"/>
      <c r="GO139" s="35"/>
      <c r="GP139" s="35"/>
      <c r="GQ139" s="35"/>
      <c r="GR139" s="35"/>
      <c r="GS139" s="35"/>
      <c r="GT139" s="35"/>
      <c r="GU139" s="35"/>
      <c r="GV139" s="35"/>
      <c r="GW139" s="35"/>
      <c r="GX139" s="35"/>
      <c r="GY139" s="35"/>
      <c r="GZ139" s="35"/>
      <c r="HA139" s="35"/>
      <c r="HB139" s="35"/>
      <c r="HC139" s="35"/>
      <c r="HD139" s="35"/>
      <c r="HE139" s="35"/>
      <c r="HF139" s="35"/>
      <c r="HG139" s="35"/>
      <c r="HH139" s="35"/>
      <c r="HI139" s="35"/>
      <c r="HJ139" s="35"/>
      <c r="HK139" s="35"/>
      <c r="HL139" s="35"/>
      <c r="HM139" s="35"/>
      <c r="HN139" s="35"/>
      <c r="HO139" s="35"/>
      <c r="HP139" s="35"/>
      <c r="HQ139" s="35"/>
      <c r="HR139" s="35"/>
      <c r="HS139" s="35"/>
      <c r="HT139" s="35"/>
      <c r="HV139" s="2"/>
      <c r="HW139" s="2"/>
      <c r="HX139" s="2"/>
      <c r="HY139" s="2"/>
    </row>
    <row r="140" spans="1:233" s="17" customFormat="1" ht="12" customHeight="1">
      <c r="A140" s="32" t="s">
        <v>102</v>
      </c>
      <c r="B140" s="109" t="s">
        <v>56</v>
      </c>
      <c r="C140" s="109"/>
      <c r="D140" s="109"/>
      <c r="E140" s="109"/>
      <c r="F140" s="33" t="str">
        <f t="shared" si="11"/>
        <v/>
      </c>
      <c r="G140" s="110" t="str">
        <f t="shared" si="12"/>
        <v/>
      </c>
      <c r="H140" s="111"/>
      <c r="I140" s="111" t="str">
        <f t="shared" si="13"/>
        <v/>
      </c>
      <c r="J140" s="112"/>
      <c r="K140" s="34"/>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35"/>
      <c r="DP140" s="35"/>
      <c r="DQ140" s="35"/>
      <c r="DR140" s="35"/>
      <c r="DS140" s="35"/>
      <c r="DT140" s="35"/>
      <c r="DU140" s="35"/>
      <c r="DV140" s="35"/>
      <c r="DW140" s="35"/>
      <c r="DX140" s="35"/>
      <c r="DY140" s="35"/>
      <c r="DZ140" s="35"/>
      <c r="EA140" s="35"/>
      <c r="EB140" s="35"/>
      <c r="EC140" s="35"/>
      <c r="ED140" s="35"/>
      <c r="EE140" s="35"/>
      <c r="EF140" s="35"/>
      <c r="EG140" s="35"/>
      <c r="EH140" s="35"/>
      <c r="EI140" s="35"/>
      <c r="EJ140" s="35"/>
      <c r="EK140" s="35"/>
      <c r="EL140" s="35"/>
      <c r="EM140" s="35"/>
      <c r="EN140" s="35"/>
      <c r="EO140" s="35"/>
      <c r="EP140" s="35"/>
      <c r="EQ140" s="35"/>
      <c r="ER140" s="35"/>
      <c r="ES140" s="35"/>
      <c r="ET140" s="35"/>
      <c r="EU140" s="35"/>
      <c r="EV140" s="35"/>
      <c r="EW140" s="35"/>
      <c r="EX140" s="35"/>
      <c r="EY140" s="35"/>
      <c r="EZ140" s="35"/>
      <c r="FA140" s="35"/>
      <c r="FB140" s="35"/>
      <c r="FC140" s="35"/>
      <c r="FD140" s="35"/>
      <c r="FE140" s="35"/>
      <c r="FF140" s="35"/>
      <c r="FG140" s="35"/>
      <c r="FH140" s="35"/>
      <c r="FI140" s="35"/>
      <c r="FJ140" s="35"/>
      <c r="FK140" s="35"/>
      <c r="FL140" s="35"/>
      <c r="FM140" s="35"/>
      <c r="FN140" s="35"/>
      <c r="FO140" s="35"/>
      <c r="FP140" s="35"/>
      <c r="FQ140" s="35"/>
      <c r="FR140" s="35"/>
      <c r="FS140" s="35"/>
      <c r="FT140" s="35"/>
      <c r="FU140" s="35"/>
      <c r="FV140" s="35"/>
      <c r="FW140" s="35"/>
      <c r="FX140" s="35"/>
      <c r="FY140" s="35"/>
      <c r="FZ140" s="35"/>
      <c r="GA140" s="35"/>
      <c r="GB140" s="35"/>
      <c r="GC140" s="35"/>
      <c r="GD140" s="35"/>
      <c r="GE140" s="35"/>
      <c r="GF140" s="35"/>
      <c r="GG140" s="35"/>
      <c r="GH140" s="35"/>
      <c r="GI140" s="35"/>
      <c r="GJ140" s="35"/>
      <c r="GK140" s="35"/>
      <c r="GL140" s="35"/>
      <c r="GM140" s="35"/>
      <c r="GN140" s="35"/>
      <c r="GO140" s="35"/>
      <c r="GP140" s="35"/>
      <c r="GQ140" s="35"/>
      <c r="GR140" s="35"/>
      <c r="GS140" s="35"/>
      <c r="GT140" s="35"/>
      <c r="GU140" s="35"/>
      <c r="GV140" s="35"/>
      <c r="GW140" s="35"/>
      <c r="GX140" s="35"/>
      <c r="GY140" s="35"/>
      <c r="GZ140" s="35"/>
      <c r="HA140" s="35"/>
      <c r="HB140" s="35"/>
      <c r="HC140" s="35"/>
      <c r="HD140" s="35"/>
      <c r="HE140" s="35"/>
      <c r="HF140" s="35"/>
      <c r="HG140" s="35"/>
      <c r="HH140" s="35"/>
      <c r="HI140" s="35"/>
      <c r="HJ140" s="35"/>
      <c r="HK140" s="35"/>
      <c r="HL140" s="35"/>
      <c r="HM140" s="35"/>
      <c r="HN140" s="35"/>
      <c r="HO140" s="35"/>
      <c r="HP140" s="35"/>
      <c r="HQ140" s="35"/>
      <c r="HR140" s="35"/>
      <c r="HS140" s="35"/>
      <c r="HT140" s="35"/>
      <c r="HV140" s="2"/>
      <c r="HW140" s="2"/>
      <c r="HX140" s="2"/>
      <c r="HY140" s="2"/>
    </row>
    <row r="141" spans="1:233" s="17" customFormat="1" ht="12" customHeight="1">
      <c r="A141" s="32" t="s">
        <v>103</v>
      </c>
      <c r="B141" s="109" t="s">
        <v>58</v>
      </c>
      <c r="C141" s="109"/>
      <c r="D141" s="109"/>
      <c r="E141" s="109"/>
      <c r="F141" s="29" t="str">
        <f t="shared" si="11"/>
        <v/>
      </c>
      <c r="G141" s="110" t="str">
        <f t="shared" si="12"/>
        <v/>
      </c>
      <c r="H141" s="111"/>
      <c r="I141" s="111" t="str">
        <f t="shared" si="13"/>
        <v/>
      </c>
      <c r="J141" s="112"/>
      <c r="K141" s="34"/>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35"/>
      <c r="DS141" s="35"/>
      <c r="DT141" s="35"/>
      <c r="DU141" s="35"/>
      <c r="DV141" s="35"/>
      <c r="DW141" s="35"/>
      <c r="DX141" s="35"/>
      <c r="DY141" s="35"/>
      <c r="DZ141" s="35"/>
      <c r="EA141" s="35"/>
      <c r="EB141" s="35"/>
      <c r="EC141" s="35"/>
      <c r="ED141" s="35"/>
      <c r="EE141" s="35"/>
      <c r="EF141" s="35"/>
      <c r="EG141" s="35"/>
      <c r="EH141" s="35"/>
      <c r="EI141" s="35"/>
      <c r="EJ141" s="35"/>
      <c r="EK141" s="35"/>
      <c r="EL141" s="35"/>
      <c r="EM141" s="35"/>
      <c r="EN141" s="35"/>
      <c r="EO141" s="35"/>
      <c r="EP141" s="35"/>
      <c r="EQ141" s="35"/>
      <c r="ER141" s="35"/>
      <c r="ES141" s="35"/>
      <c r="ET141" s="35"/>
      <c r="EU141" s="35"/>
      <c r="EV141" s="35"/>
      <c r="EW141" s="35"/>
      <c r="EX141" s="35"/>
      <c r="EY141" s="35"/>
      <c r="EZ141" s="35"/>
      <c r="FA141" s="35"/>
      <c r="FB141" s="35"/>
      <c r="FC141" s="35"/>
      <c r="FD141" s="35"/>
      <c r="FE141" s="35"/>
      <c r="FF141" s="35"/>
      <c r="FG141" s="35"/>
      <c r="FH141" s="35"/>
      <c r="FI141" s="35"/>
      <c r="FJ141" s="35"/>
      <c r="FK141" s="35"/>
      <c r="FL141" s="35"/>
      <c r="FM141" s="35"/>
      <c r="FN141" s="35"/>
      <c r="FO141" s="35"/>
      <c r="FP141" s="35"/>
      <c r="FQ141" s="35"/>
      <c r="FR141" s="35"/>
      <c r="FS141" s="35"/>
      <c r="FT141" s="35"/>
      <c r="FU141" s="35"/>
      <c r="FV141" s="35"/>
      <c r="FW141" s="35"/>
      <c r="FX141" s="35"/>
      <c r="FY141" s="35"/>
      <c r="FZ141" s="35"/>
      <c r="GA141" s="35"/>
      <c r="GB141" s="35"/>
      <c r="GC141" s="35"/>
      <c r="GD141" s="35"/>
      <c r="GE141" s="35"/>
      <c r="GF141" s="35"/>
      <c r="GG141" s="35"/>
      <c r="GH141" s="35"/>
      <c r="GI141" s="35"/>
      <c r="GJ141" s="35"/>
      <c r="GK141" s="35"/>
      <c r="GL141" s="35"/>
      <c r="GM141" s="35"/>
      <c r="GN141" s="35"/>
      <c r="GO141" s="35"/>
      <c r="GP141" s="35"/>
      <c r="GQ141" s="35"/>
      <c r="GR141" s="35"/>
      <c r="GS141" s="35"/>
      <c r="GT141" s="35"/>
      <c r="GU141" s="35"/>
      <c r="GV141" s="35"/>
      <c r="GW141" s="35"/>
      <c r="GX141" s="35"/>
      <c r="GY141" s="35"/>
      <c r="GZ141" s="35"/>
      <c r="HA141" s="35"/>
      <c r="HB141" s="35"/>
      <c r="HC141" s="35"/>
      <c r="HD141" s="35"/>
      <c r="HE141" s="35"/>
      <c r="HF141" s="35"/>
      <c r="HG141" s="35"/>
      <c r="HH141" s="35"/>
      <c r="HI141" s="35"/>
      <c r="HJ141" s="35"/>
      <c r="HK141" s="35"/>
      <c r="HL141" s="35"/>
      <c r="HM141" s="35"/>
      <c r="HN141" s="35"/>
      <c r="HO141" s="35"/>
      <c r="HP141" s="35"/>
      <c r="HQ141" s="35"/>
      <c r="HR141" s="35"/>
      <c r="HS141" s="35"/>
      <c r="HT141" s="35"/>
      <c r="HV141" s="2"/>
      <c r="HW141" s="2"/>
      <c r="HX141" s="2"/>
      <c r="HY141" s="2"/>
    </row>
    <row r="142" spans="1:233" s="17" customFormat="1" ht="12" customHeight="1">
      <c r="A142" s="32" t="s">
        <v>104</v>
      </c>
      <c r="B142" s="109" t="s">
        <v>75</v>
      </c>
      <c r="C142" s="109"/>
      <c r="D142" s="109"/>
      <c r="E142" s="109"/>
      <c r="F142" s="33" t="str">
        <f t="shared" si="11"/>
        <v/>
      </c>
      <c r="G142" s="110" t="str">
        <f t="shared" si="12"/>
        <v/>
      </c>
      <c r="H142" s="111"/>
      <c r="I142" s="111" t="str">
        <f t="shared" si="13"/>
        <v/>
      </c>
      <c r="J142" s="112"/>
      <c r="K142" s="34"/>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35"/>
      <c r="DY142" s="35"/>
      <c r="DZ142" s="35"/>
      <c r="EA142" s="35"/>
      <c r="EB142" s="35"/>
      <c r="EC142" s="35"/>
      <c r="ED142" s="35"/>
      <c r="EE142" s="35"/>
      <c r="EF142" s="35"/>
      <c r="EG142" s="35"/>
      <c r="EH142" s="35"/>
      <c r="EI142" s="35"/>
      <c r="EJ142" s="35"/>
      <c r="EK142" s="35"/>
      <c r="EL142" s="35"/>
      <c r="EM142" s="35"/>
      <c r="EN142" s="35"/>
      <c r="EO142" s="35"/>
      <c r="EP142" s="35"/>
      <c r="EQ142" s="35"/>
      <c r="ER142" s="35"/>
      <c r="ES142" s="35"/>
      <c r="ET142" s="35"/>
      <c r="EU142" s="35"/>
      <c r="EV142" s="35"/>
      <c r="EW142" s="35"/>
      <c r="EX142" s="35"/>
      <c r="EY142" s="35"/>
      <c r="EZ142" s="35"/>
      <c r="FA142" s="35"/>
      <c r="FB142" s="35"/>
      <c r="FC142" s="35"/>
      <c r="FD142" s="35"/>
      <c r="FE142" s="35"/>
      <c r="FF142" s="35"/>
      <c r="FG142" s="35"/>
      <c r="FH142" s="35"/>
      <c r="FI142" s="35"/>
      <c r="FJ142" s="35"/>
      <c r="FK142" s="35"/>
      <c r="FL142" s="35"/>
      <c r="FM142" s="35"/>
      <c r="FN142" s="35"/>
      <c r="FO142" s="35"/>
      <c r="FP142" s="35"/>
      <c r="FQ142" s="35"/>
      <c r="FR142" s="35"/>
      <c r="FS142" s="35"/>
      <c r="FT142" s="35"/>
      <c r="FU142" s="35"/>
      <c r="FV142" s="35"/>
      <c r="FW142" s="35"/>
      <c r="FX142" s="35"/>
      <c r="FY142" s="35"/>
      <c r="FZ142" s="35"/>
      <c r="GA142" s="35"/>
      <c r="GB142" s="35"/>
      <c r="GC142" s="35"/>
      <c r="GD142" s="35"/>
      <c r="GE142" s="35"/>
      <c r="GF142" s="35"/>
      <c r="GG142" s="35"/>
      <c r="GH142" s="35"/>
      <c r="GI142" s="35"/>
      <c r="GJ142" s="35"/>
      <c r="GK142" s="35"/>
      <c r="GL142" s="35"/>
      <c r="GM142" s="35"/>
      <c r="GN142" s="35"/>
      <c r="GO142" s="35"/>
      <c r="GP142" s="35"/>
      <c r="GQ142" s="35"/>
      <c r="GR142" s="35"/>
      <c r="GS142" s="35"/>
      <c r="GT142" s="35"/>
      <c r="GU142" s="35"/>
      <c r="GV142" s="35"/>
      <c r="GW142" s="35"/>
      <c r="GX142" s="35"/>
      <c r="GY142" s="35"/>
      <c r="GZ142" s="35"/>
      <c r="HA142" s="35"/>
      <c r="HB142" s="35"/>
      <c r="HC142" s="35"/>
      <c r="HD142" s="35"/>
      <c r="HE142" s="35"/>
      <c r="HF142" s="35"/>
      <c r="HG142" s="35"/>
      <c r="HH142" s="35"/>
      <c r="HI142" s="35"/>
      <c r="HJ142" s="35"/>
      <c r="HK142" s="35"/>
      <c r="HL142" s="35"/>
      <c r="HM142" s="35"/>
      <c r="HN142" s="35"/>
      <c r="HO142" s="35"/>
      <c r="HP142" s="35"/>
      <c r="HQ142" s="35"/>
      <c r="HR142" s="35"/>
      <c r="HS142" s="35"/>
      <c r="HT142" s="35"/>
      <c r="HV142" s="2"/>
      <c r="HW142" s="2"/>
      <c r="HX142" s="2"/>
      <c r="HY142" s="2"/>
    </row>
    <row r="143" spans="1:233" s="17" customFormat="1" ht="12" customHeight="1">
      <c r="A143" s="32" t="s">
        <v>105</v>
      </c>
      <c r="B143" s="109" t="s">
        <v>77</v>
      </c>
      <c r="C143" s="109"/>
      <c r="D143" s="109"/>
      <c r="E143" s="109"/>
      <c r="F143" s="29" t="str">
        <f t="shared" si="11"/>
        <v/>
      </c>
      <c r="G143" s="110" t="str">
        <f t="shared" si="12"/>
        <v/>
      </c>
      <c r="H143" s="111"/>
      <c r="I143" s="111" t="str">
        <f t="shared" si="13"/>
        <v/>
      </c>
      <c r="J143" s="112"/>
      <c r="K143" s="34"/>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35"/>
      <c r="DY143" s="35"/>
      <c r="DZ143" s="35"/>
      <c r="EA143" s="35"/>
      <c r="EB143" s="35"/>
      <c r="EC143" s="35"/>
      <c r="ED143" s="35"/>
      <c r="EE143" s="35"/>
      <c r="EF143" s="35"/>
      <c r="EG143" s="35"/>
      <c r="EH143" s="35"/>
      <c r="EI143" s="35"/>
      <c r="EJ143" s="35"/>
      <c r="EK143" s="35"/>
      <c r="EL143" s="35"/>
      <c r="EM143" s="35"/>
      <c r="EN143" s="35"/>
      <c r="EO143" s="35"/>
      <c r="EP143" s="35"/>
      <c r="EQ143" s="35"/>
      <c r="ER143" s="35"/>
      <c r="ES143" s="35"/>
      <c r="ET143" s="35"/>
      <c r="EU143" s="35"/>
      <c r="EV143" s="35"/>
      <c r="EW143" s="35"/>
      <c r="EX143" s="35"/>
      <c r="EY143" s="35"/>
      <c r="EZ143" s="35"/>
      <c r="FA143" s="35"/>
      <c r="FB143" s="35"/>
      <c r="FC143" s="35"/>
      <c r="FD143" s="35"/>
      <c r="FE143" s="35"/>
      <c r="FF143" s="35"/>
      <c r="FG143" s="35"/>
      <c r="FH143" s="35"/>
      <c r="FI143" s="35"/>
      <c r="FJ143" s="35"/>
      <c r="FK143" s="35"/>
      <c r="FL143" s="35"/>
      <c r="FM143" s="35"/>
      <c r="FN143" s="35"/>
      <c r="FO143" s="35"/>
      <c r="FP143" s="35"/>
      <c r="FQ143" s="35"/>
      <c r="FR143" s="35"/>
      <c r="FS143" s="35"/>
      <c r="FT143" s="35"/>
      <c r="FU143" s="35"/>
      <c r="FV143" s="35"/>
      <c r="FW143" s="35"/>
      <c r="FX143" s="35"/>
      <c r="FY143" s="35"/>
      <c r="FZ143" s="35"/>
      <c r="GA143" s="35"/>
      <c r="GB143" s="35"/>
      <c r="GC143" s="35"/>
      <c r="GD143" s="35"/>
      <c r="GE143" s="35"/>
      <c r="GF143" s="35"/>
      <c r="GG143" s="35"/>
      <c r="GH143" s="35"/>
      <c r="GI143" s="35"/>
      <c r="GJ143" s="35"/>
      <c r="GK143" s="35"/>
      <c r="GL143" s="35"/>
      <c r="GM143" s="35"/>
      <c r="GN143" s="35"/>
      <c r="GO143" s="35"/>
      <c r="GP143" s="35"/>
      <c r="GQ143" s="35"/>
      <c r="GR143" s="35"/>
      <c r="GS143" s="35"/>
      <c r="GT143" s="35"/>
      <c r="GU143" s="35"/>
      <c r="GV143" s="35"/>
      <c r="GW143" s="35"/>
      <c r="GX143" s="35"/>
      <c r="GY143" s="35"/>
      <c r="GZ143" s="35"/>
      <c r="HA143" s="35"/>
      <c r="HB143" s="35"/>
      <c r="HC143" s="35"/>
      <c r="HD143" s="35"/>
      <c r="HE143" s="35"/>
      <c r="HF143" s="35"/>
      <c r="HG143" s="35"/>
      <c r="HH143" s="35"/>
      <c r="HI143" s="35"/>
      <c r="HJ143" s="35"/>
      <c r="HK143" s="35"/>
      <c r="HL143" s="35"/>
      <c r="HM143" s="35"/>
      <c r="HN143" s="35"/>
      <c r="HO143" s="35"/>
      <c r="HP143" s="35"/>
      <c r="HQ143" s="35"/>
      <c r="HR143" s="35"/>
      <c r="HS143" s="35"/>
      <c r="HT143" s="35"/>
      <c r="HV143" s="2"/>
      <c r="HW143" s="2"/>
      <c r="HX143" s="2"/>
      <c r="HY143" s="2"/>
    </row>
    <row r="144" spans="1:233" s="17" customFormat="1" ht="12" customHeight="1">
      <c r="A144" s="32" t="s">
        <v>106</v>
      </c>
      <c r="B144" s="109" t="s">
        <v>64</v>
      </c>
      <c r="C144" s="109"/>
      <c r="D144" s="109"/>
      <c r="E144" s="109"/>
      <c r="F144" s="33" t="str">
        <f t="shared" si="11"/>
        <v/>
      </c>
      <c r="G144" s="110" t="str">
        <f t="shared" si="12"/>
        <v/>
      </c>
      <c r="H144" s="111"/>
      <c r="I144" s="111" t="str">
        <f t="shared" si="13"/>
        <v/>
      </c>
      <c r="J144" s="112"/>
      <c r="K144" s="34"/>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35"/>
      <c r="DS144" s="35"/>
      <c r="DT144" s="35"/>
      <c r="DU144" s="35"/>
      <c r="DV144" s="35"/>
      <c r="DW144" s="35"/>
      <c r="DX144" s="35"/>
      <c r="DY144" s="35"/>
      <c r="DZ144" s="35"/>
      <c r="EA144" s="35"/>
      <c r="EB144" s="35"/>
      <c r="EC144" s="35"/>
      <c r="ED144" s="35"/>
      <c r="EE144" s="35"/>
      <c r="EF144" s="35"/>
      <c r="EG144" s="35"/>
      <c r="EH144" s="35"/>
      <c r="EI144" s="35"/>
      <c r="EJ144" s="35"/>
      <c r="EK144" s="35"/>
      <c r="EL144" s="35"/>
      <c r="EM144" s="35"/>
      <c r="EN144" s="35"/>
      <c r="EO144" s="35"/>
      <c r="EP144" s="35"/>
      <c r="EQ144" s="35"/>
      <c r="ER144" s="35"/>
      <c r="ES144" s="35"/>
      <c r="ET144" s="35"/>
      <c r="EU144" s="35"/>
      <c r="EV144" s="35"/>
      <c r="EW144" s="35"/>
      <c r="EX144" s="35"/>
      <c r="EY144" s="35"/>
      <c r="EZ144" s="35"/>
      <c r="FA144" s="35"/>
      <c r="FB144" s="35"/>
      <c r="FC144" s="35"/>
      <c r="FD144" s="35"/>
      <c r="FE144" s="35"/>
      <c r="FF144" s="35"/>
      <c r="FG144" s="35"/>
      <c r="FH144" s="35"/>
      <c r="FI144" s="35"/>
      <c r="FJ144" s="35"/>
      <c r="FK144" s="35"/>
      <c r="FL144" s="35"/>
      <c r="FM144" s="35"/>
      <c r="FN144" s="35"/>
      <c r="FO144" s="35"/>
      <c r="FP144" s="35"/>
      <c r="FQ144" s="35"/>
      <c r="FR144" s="35"/>
      <c r="FS144" s="35"/>
      <c r="FT144" s="35"/>
      <c r="FU144" s="35"/>
      <c r="FV144" s="35"/>
      <c r="FW144" s="35"/>
      <c r="FX144" s="35"/>
      <c r="FY144" s="35"/>
      <c r="FZ144" s="35"/>
      <c r="GA144" s="35"/>
      <c r="GB144" s="35"/>
      <c r="GC144" s="35"/>
      <c r="GD144" s="35"/>
      <c r="GE144" s="35"/>
      <c r="GF144" s="35"/>
      <c r="GG144" s="35"/>
      <c r="GH144" s="35"/>
      <c r="GI144" s="35"/>
      <c r="GJ144" s="35"/>
      <c r="GK144" s="35"/>
      <c r="GL144" s="35"/>
      <c r="GM144" s="35"/>
      <c r="GN144" s="35"/>
      <c r="GO144" s="35"/>
      <c r="GP144" s="35"/>
      <c r="GQ144" s="35"/>
      <c r="GR144" s="35"/>
      <c r="GS144" s="35"/>
      <c r="GT144" s="35"/>
      <c r="GU144" s="35"/>
      <c r="GV144" s="35"/>
      <c r="GW144" s="35"/>
      <c r="GX144" s="35"/>
      <c r="GY144" s="35"/>
      <c r="GZ144" s="35"/>
      <c r="HA144" s="35"/>
      <c r="HB144" s="35"/>
      <c r="HC144" s="35"/>
      <c r="HD144" s="35"/>
      <c r="HE144" s="35"/>
      <c r="HF144" s="35"/>
      <c r="HG144" s="35"/>
      <c r="HH144" s="35"/>
      <c r="HI144" s="35"/>
      <c r="HJ144" s="35"/>
      <c r="HK144" s="35"/>
      <c r="HL144" s="35"/>
      <c r="HM144" s="35"/>
      <c r="HN144" s="35"/>
      <c r="HO144" s="35"/>
      <c r="HP144" s="35"/>
      <c r="HQ144" s="35"/>
      <c r="HR144" s="35"/>
      <c r="HS144" s="35"/>
      <c r="HT144" s="35"/>
      <c r="HV144" s="2"/>
      <c r="HW144" s="2"/>
      <c r="HX144" s="2"/>
      <c r="HY144" s="2"/>
    </row>
    <row r="145" spans="1:234" s="17" customFormat="1" ht="12" customHeight="1" thickBot="1">
      <c r="A145" s="32" t="s">
        <v>107</v>
      </c>
      <c r="B145" s="109" t="s">
        <v>66</v>
      </c>
      <c r="C145" s="109"/>
      <c r="D145" s="109"/>
      <c r="E145" s="109"/>
      <c r="F145" s="33" t="str">
        <f t="shared" si="11"/>
        <v/>
      </c>
      <c r="G145" s="110" t="str">
        <f t="shared" si="12"/>
        <v/>
      </c>
      <c r="H145" s="111"/>
      <c r="I145" s="111" t="str">
        <f t="shared" si="13"/>
        <v/>
      </c>
      <c r="J145" s="112"/>
      <c r="K145" s="34"/>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35"/>
      <c r="CS145" s="35"/>
      <c r="CT145" s="35"/>
      <c r="CU145" s="35"/>
      <c r="CV145" s="35"/>
      <c r="CW145" s="35"/>
      <c r="CX145" s="35"/>
      <c r="CY145" s="35"/>
      <c r="CZ145" s="35"/>
      <c r="DA145" s="35"/>
      <c r="DB145" s="35"/>
      <c r="DC145" s="35"/>
      <c r="DD145" s="35"/>
      <c r="DE145" s="35"/>
      <c r="DF145" s="35"/>
      <c r="DG145" s="35"/>
      <c r="DH145" s="35"/>
      <c r="DI145" s="35"/>
      <c r="DJ145" s="35"/>
      <c r="DK145" s="35"/>
      <c r="DL145" s="35"/>
      <c r="DM145" s="35"/>
      <c r="DN145" s="35"/>
      <c r="DO145" s="35"/>
      <c r="DP145" s="35"/>
      <c r="DQ145" s="35"/>
      <c r="DR145" s="35"/>
      <c r="DS145" s="35"/>
      <c r="DT145" s="35"/>
      <c r="DU145" s="35"/>
      <c r="DV145" s="35"/>
      <c r="DW145" s="35"/>
      <c r="DX145" s="35"/>
      <c r="DY145" s="35"/>
      <c r="DZ145" s="35"/>
      <c r="EA145" s="35"/>
      <c r="EB145" s="35"/>
      <c r="EC145" s="35"/>
      <c r="ED145" s="35"/>
      <c r="EE145" s="35"/>
      <c r="EF145" s="35"/>
      <c r="EG145" s="35"/>
      <c r="EH145" s="35"/>
      <c r="EI145" s="35"/>
      <c r="EJ145" s="35"/>
      <c r="EK145" s="35"/>
      <c r="EL145" s="35"/>
      <c r="EM145" s="35"/>
      <c r="EN145" s="35"/>
      <c r="EO145" s="35"/>
      <c r="EP145" s="35"/>
      <c r="EQ145" s="35"/>
      <c r="ER145" s="35"/>
      <c r="ES145" s="35"/>
      <c r="ET145" s="35"/>
      <c r="EU145" s="35"/>
      <c r="EV145" s="35"/>
      <c r="EW145" s="35"/>
      <c r="EX145" s="35"/>
      <c r="EY145" s="35"/>
      <c r="EZ145" s="35"/>
      <c r="FA145" s="35"/>
      <c r="FB145" s="35"/>
      <c r="FC145" s="35"/>
      <c r="FD145" s="35"/>
      <c r="FE145" s="35"/>
      <c r="FF145" s="35"/>
      <c r="FG145" s="35"/>
      <c r="FH145" s="35"/>
      <c r="FI145" s="35"/>
      <c r="FJ145" s="35"/>
      <c r="FK145" s="35"/>
      <c r="FL145" s="35"/>
      <c r="FM145" s="35"/>
      <c r="FN145" s="35"/>
      <c r="FO145" s="35"/>
      <c r="FP145" s="35"/>
      <c r="FQ145" s="35"/>
      <c r="FR145" s="35"/>
      <c r="FS145" s="35"/>
      <c r="FT145" s="35"/>
      <c r="FU145" s="35"/>
      <c r="FV145" s="35"/>
      <c r="FW145" s="35"/>
      <c r="FX145" s="35"/>
      <c r="FY145" s="35"/>
      <c r="FZ145" s="35"/>
      <c r="GA145" s="35"/>
      <c r="GB145" s="35"/>
      <c r="GC145" s="35"/>
      <c r="GD145" s="35"/>
      <c r="GE145" s="35"/>
      <c r="GF145" s="35"/>
      <c r="GG145" s="35"/>
      <c r="GH145" s="35"/>
      <c r="GI145" s="35"/>
      <c r="GJ145" s="35"/>
      <c r="GK145" s="35"/>
      <c r="GL145" s="35"/>
      <c r="GM145" s="35"/>
      <c r="GN145" s="35"/>
      <c r="GO145" s="35"/>
      <c r="GP145" s="35"/>
      <c r="GQ145" s="35"/>
      <c r="GR145" s="35"/>
      <c r="GS145" s="35"/>
      <c r="GT145" s="35"/>
      <c r="GU145" s="35"/>
      <c r="GV145" s="35"/>
      <c r="GW145" s="35"/>
      <c r="GX145" s="35"/>
      <c r="GY145" s="35"/>
      <c r="GZ145" s="35"/>
      <c r="HA145" s="35"/>
      <c r="HB145" s="35"/>
      <c r="HC145" s="35"/>
      <c r="HD145" s="35"/>
      <c r="HE145" s="35"/>
      <c r="HF145" s="35"/>
      <c r="HG145" s="35"/>
      <c r="HH145" s="35"/>
      <c r="HI145" s="35"/>
      <c r="HJ145" s="35"/>
      <c r="HK145" s="35"/>
      <c r="HL145" s="35"/>
      <c r="HM145" s="35"/>
      <c r="HN145" s="35"/>
      <c r="HO145" s="35"/>
      <c r="HP145" s="35"/>
      <c r="HQ145" s="35"/>
      <c r="HR145" s="35"/>
      <c r="HS145" s="35"/>
      <c r="HT145" s="35"/>
      <c r="HV145" s="2"/>
      <c r="HW145" s="2"/>
      <c r="HX145" s="2"/>
      <c r="HY145" s="2"/>
    </row>
    <row r="146" spans="1:234" s="17" customFormat="1" ht="59.45" customHeight="1">
      <c r="A146" s="36" t="s">
        <v>29</v>
      </c>
      <c r="B146" s="103" t="s">
        <v>108</v>
      </c>
      <c r="C146" s="104"/>
      <c r="D146" s="105" t="s">
        <v>109</v>
      </c>
      <c r="E146" s="106"/>
      <c r="F146" s="37"/>
      <c r="G146" s="103" t="s">
        <v>110</v>
      </c>
      <c r="H146" s="107"/>
      <c r="I146" s="107"/>
      <c r="J146" s="108"/>
      <c r="HV146" s="2"/>
      <c r="HW146" s="2"/>
      <c r="HX146" s="2"/>
      <c r="HY146" s="2"/>
    </row>
    <row r="147" spans="1:234" s="17" customFormat="1" ht="12.75">
      <c r="A147" s="38"/>
      <c r="B147" s="99" t="s">
        <v>111</v>
      </c>
      <c r="C147" s="99"/>
      <c r="D147" s="100" t="s">
        <v>335</v>
      </c>
      <c r="E147" s="100"/>
      <c r="F147" s="39"/>
      <c r="G147" s="101"/>
      <c r="H147" s="101"/>
      <c r="I147" s="101"/>
      <c r="J147" s="102"/>
      <c r="HV147" s="2" t="s">
        <v>111</v>
      </c>
      <c r="HW147" s="2" t="s">
        <v>112</v>
      </c>
      <c r="HX147" s="2" t="s">
        <v>113</v>
      </c>
      <c r="HY147" s="2" t="str">
        <f>IF(HX147=HW147,"",HX147)</f>
        <v>Додаток 1.1_ Технічна примітка_ водонапірна вежа в Любомирівка, рег. Херсон.</v>
      </c>
      <c r="HZ147" s="17" t="str">
        <f>IF(HY147=HW147,"",HY147)</f>
        <v>Додаток 1.1_ Технічна примітка_ водонапірна вежа в Любомирівка, рег. Херсон.</v>
      </c>
    </row>
    <row r="148" spans="1:234" s="17" customFormat="1" ht="24">
      <c r="A148" s="38"/>
      <c r="B148" s="99" t="s">
        <v>114</v>
      </c>
      <c r="C148" s="99"/>
      <c r="D148" s="100" t="s">
        <v>336</v>
      </c>
      <c r="E148" s="100"/>
      <c r="F148" s="39"/>
      <c r="G148" s="101"/>
      <c r="H148" s="101"/>
      <c r="I148" s="101"/>
      <c r="J148" s="102"/>
      <c r="HV148" s="2" t="s">
        <v>114</v>
      </c>
      <c r="HW148" s="2" t="s">
        <v>115</v>
      </c>
      <c r="HX148" s="2" t="s">
        <v>116</v>
      </c>
      <c r="HY148" s="2" t="str">
        <f t="shared" ref="HY148:HY211" si="16">IF(HX148=HW148,"",HX148)</f>
        <v>Встановлення водонапірної вежі в село Любомирівка, Шевченківській сільській громаді Миколаївського району Миколаївської області.</v>
      </c>
    </row>
    <row r="149" spans="1:234" s="17" customFormat="1" ht="13.15" customHeight="1">
      <c r="A149" s="38"/>
      <c r="B149" s="99" t="s">
        <v>117</v>
      </c>
      <c r="C149" s="99"/>
      <c r="D149" s="100" t="s">
        <v>337</v>
      </c>
      <c r="E149" s="100"/>
      <c r="F149" s="39"/>
      <c r="G149" s="101"/>
      <c r="H149" s="101"/>
      <c r="I149" s="101"/>
      <c r="J149" s="102"/>
      <c r="HV149" s="2" t="s">
        <v>117</v>
      </c>
      <c r="HW149" s="2" t="s">
        <v>117</v>
      </c>
      <c r="HX149" s="2" t="s">
        <v>117</v>
      </c>
      <c r="HY149" s="2" t="str">
        <f t="shared" si="16"/>
        <v/>
      </c>
    </row>
    <row r="150" spans="1:234" s="17" customFormat="1" ht="72">
      <c r="A150" s="40"/>
      <c r="B150" s="95" t="s">
        <v>118</v>
      </c>
      <c r="C150" s="95"/>
      <c r="D150" s="96" t="s">
        <v>338</v>
      </c>
      <c r="E150" s="96"/>
      <c r="F150" s="41"/>
      <c r="G150" s="97"/>
      <c r="H150" s="97"/>
      <c r="I150" s="97"/>
      <c r="J150" s="98"/>
      <c r="HV150" s="2" t="s">
        <v>118</v>
      </c>
      <c r="HW150" s="2" t="s">
        <v>118</v>
      </c>
      <c r="HX150" s="2" t="s">
        <v>118</v>
      </c>
      <c r="HY150" s="2" t="str">
        <f t="shared" si="16"/>
        <v/>
      </c>
    </row>
    <row r="151" spans="1:234" s="17" customFormat="1" ht="24">
      <c r="A151" s="40"/>
      <c r="B151" s="95" t="s">
        <v>119</v>
      </c>
      <c r="C151" s="95"/>
      <c r="D151" s="96" t="s">
        <v>339</v>
      </c>
      <c r="E151" s="96"/>
      <c r="F151" s="41"/>
      <c r="G151" s="97"/>
      <c r="H151" s="97"/>
      <c r="I151" s="97"/>
      <c r="J151" s="98"/>
      <c r="HV151" s="2" t="s">
        <v>119</v>
      </c>
      <c r="HW151" s="2" t="s">
        <v>120</v>
      </c>
      <c r="HX151" s="2" t="s">
        <v>121</v>
      </c>
      <c r="HY151" s="2" t="str">
        <f t="shared" si="16"/>
        <v>Обсяг робіт і матеріалів, а також технічні специфікації детально викладені в BoQ – Додатку BoQ _ВБР_25_Велика Олександрівка та в розділах 2–5 цього документа.</v>
      </c>
    </row>
    <row r="152" spans="1:234" s="17" customFormat="1" ht="12.75">
      <c r="A152" s="38"/>
      <c r="B152" s="99" t="s">
        <v>122</v>
      </c>
      <c r="C152" s="99"/>
      <c r="D152" s="100" t="s">
        <v>340</v>
      </c>
      <c r="E152" s="100"/>
      <c r="F152" s="39"/>
      <c r="G152" s="101"/>
      <c r="H152" s="101"/>
      <c r="I152" s="101"/>
      <c r="J152" s="102"/>
      <c r="HV152" s="2" t="s">
        <v>122</v>
      </c>
      <c r="HW152" s="2" t="s">
        <v>122</v>
      </c>
      <c r="HX152" s="2" t="s">
        <v>122</v>
      </c>
      <c r="HY152" s="2" t="str">
        <f t="shared" si="16"/>
        <v/>
      </c>
    </row>
    <row r="153" spans="1:234" s="17" customFormat="1" ht="24">
      <c r="A153" s="40"/>
      <c r="B153" s="95" t="s">
        <v>123</v>
      </c>
      <c r="C153" s="95"/>
      <c r="D153" s="96" t="s">
        <v>341</v>
      </c>
      <c r="E153" s="96"/>
      <c r="F153" s="41"/>
      <c r="G153" s="97"/>
      <c r="H153" s="97"/>
      <c r="I153" s="97"/>
      <c r="J153" s="98"/>
      <c r="HV153" s="2" t="s">
        <v>123</v>
      </c>
      <c r="HW153" s="2" t="s">
        <v>123</v>
      </c>
      <c r="HX153" s="2" t="s">
        <v>123</v>
      </c>
      <c r="HY153" s="2" t="str">
        <f t="shared" si="16"/>
        <v/>
      </c>
    </row>
    <row r="154" spans="1:234" s="17" customFormat="1" ht="12.75">
      <c r="A154" s="40"/>
      <c r="B154" s="95" t="s">
        <v>124</v>
      </c>
      <c r="C154" s="95"/>
      <c r="D154" s="96" t="s">
        <v>342</v>
      </c>
      <c r="E154" s="96"/>
      <c r="F154" s="41"/>
      <c r="G154" s="97"/>
      <c r="H154" s="97"/>
      <c r="I154" s="97"/>
      <c r="J154" s="98"/>
      <c r="HV154" s="2" t="s">
        <v>124</v>
      </c>
      <c r="HW154" s="2" t="s">
        <v>124</v>
      </c>
      <c r="HX154" s="2" t="s">
        <v>124</v>
      </c>
      <c r="HY154" s="2" t="str">
        <f t="shared" si="16"/>
        <v/>
      </c>
    </row>
    <row r="155" spans="1:234" s="17" customFormat="1" ht="12.75">
      <c r="A155" s="40"/>
      <c r="B155" s="95" t="s">
        <v>125</v>
      </c>
      <c r="C155" s="95"/>
      <c r="D155" s="96" t="s">
        <v>343</v>
      </c>
      <c r="E155" s="96"/>
      <c r="F155" s="41"/>
      <c r="G155" s="97"/>
      <c r="H155" s="97"/>
      <c r="I155" s="97"/>
      <c r="J155" s="98"/>
      <c r="HV155" s="2" t="s">
        <v>125</v>
      </c>
      <c r="HW155" s="2" t="s">
        <v>125</v>
      </c>
      <c r="HX155" s="2" t="s">
        <v>125</v>
      </c>
      <c r="HY155" s="2" t="str">
        <f t="shared" si="16"/>
        <v/>
      </c>
    </row>
    <row r="156" spans="1:234" s="17" customFormat="1" ht="24">
      <c r="A156" s="40"/>
      <c r="B156" s="95" t="s">
        <v>126</v>
      </c>
      <c r="C156" s="95"/>
      <c r="D156" s="96" t="s">
        <v>344</v>
      </c>
      <c r="E156" s="96"/>
      <c r="F156" s="41"/>
      <c r="G156" s="97"/>
      <c r="H156" s="97"/>
      <c r="I156" s="97"/>
      <c r="J156" s="98"/>
      <c r="HV156" s="2" t="s">
        <v>126</v>
      </c>
      <c r="HW156" s="2" t="s">
        <v>126</v>
      </c>
      <c r="HX156" s="2" t="s">
        <v>126</v>
      </c>
      <c r="HY156" s="2" t="str">
        <f t="shared" si="16"/>
        <v/>
      </c>
    </row>
    <row r="157" spans="1:234" s="17" customFormat="1" ht="12.75">
      <c r="A157" s="40"/>
      <c r="B157" s="95" t="s">
        <v>127</v>
      </c>
      <c r="C157" s="95"/>
      <c r="D157" s="96" t="s">
        <v>345</v>
      </c>
      <c r="E157" s="96"/>
      <c r="F157" s="41"/>
      <c r="G157" s="97"/>
      <c r="H157" s="97"/>
      <c r="I157" s="97"/>
      <c r="J157" s="98"/>
      <c r="HV157" s="2" t="s">
        <v>127</v>
      </c>
      <c r="HW157" s="2" t="s">
        <v>127</v>
      </c>
      <c r="HX157" s="2" t="s">
        <v>127</v>
      </c>
      <c r="HY157" s="2" t="str">
        <f t="shared" si="16"/>
        <v/>
      </c>
    </row>
    <row r="158" spans="1:234" s="17" customFormat="1" ht="12.75">
      <c r="A158" s="40"/>
      <c r="B158" s="95" t="s">
        <v>128</v>
      </c>
      <c r="C158" s="95"/>
      <c r="D158" s="96" t="s">
        <v>346</v>
      </c>
      <c r="E158" s="96"/>
      <c r="F158" s="41"/>
      <c r="G158" s="97"/>
      <c r="H158" s="97"/>
      <c r="I158" s="97"/>
      <c r="J158" s="98"/>
      <c r="HV158" s="2" t="s">
        <v>128</v>
      </c>
      <c r="HW158" s="2" t="s">
        <v>128</v>
      </c>
      <c r="HX158" s="2" t="s">
        <v>128</v>
      </c>
      <c r="HY158" s="2" t="str">
        <f t="shared" si="16"/>
        <v/>
      </c>
    </row>
    <row r="159" spans="1:234" s="17" customFormat="1" ht="12.75">
      <c r="A159" s="40"/>
      <c r="B159" s="95" t="s">
        <v>129</v>
      </c>
      <c r="C159" s="95"/>
      <c r="D159" s="96" t="s">
        <v>347</v>
      </c>
      <c r="E159" s="96"/>
      <c r="F159" s="41"/>
      <c r="G159" s="97"/>
      <c r="H159" s="97"/>
      <c r="I159" s="97"/>
      <c r="J159" s="98"/>
      <c r="HV159" s="2" t="s">
        <v>129</v>
      </c>
      <c r="HW159" s="2" t="s">
        <v>129</v>
      </c>
      <c r="HX159" s="2" t="s">
        <v>129</v>
      </c>
      <c r="HY159" s="2" t="str">
        <f t="shared" si="16"/>
        <v/>
      </c>
    </row>
    <row r="160" spans="1:234" s="17" customFormat="1" ht="12.75">
      <c r="A160" s="40"/>
      <c r="B160" s="95" t="s">
        <v>130</v>
      </c>
      <c r="C160" s="95"/>
      <c r="D160" s="96" t="s">
        <v>348</v>
      </c>
      <c r="E160" s="96"/>
      <c r="F160" s="41"/>
      <c r="G160" s="97"/>
      <c r="H160" s="97"/>
      <c r="I160" s="97"/>
      <c r="J160" s="98"/>
      <c r="HV160" s="2" t="s">
        <v>130</v>
      </c>
      <c r="HW160" s="2" t="s">
        <v>130</v>
      </c>
      <c r="HX160" s="2" t="s">
        <v>130</v>
      </c>
      <c r="HY160" s="2" t="str">
        <f t="shared" si="16"/>
        <v/>
      </c>
    </row>
    <row r="161" spans="1:233" s="17" customFormat="1" ht="13.15" customHeight="1">
      <c r="A161" s="38"/>
      <c r="B161" s="99" t="s">
        <v>131</v>
      </c>
      <c r="C161" s="99"/>
      <c r="D161" s="100" t="s">
        <v>349</v>
      </c>
      <c r="E161" s="100"/>
      <c r="F161" s="39"/>
      <c r="G161" s="101"/>
      <c r="H161" s="101"/>
      <c r="I161" s="101"/>
      <c r="J161" s="102"/>
      <c r="HV161" s="2" t="s">
        <v>131</v>
      </c>
      <c r="HW161" s="2" t="s">
        <v>131</v>
      </c>
      <c r="HX161" s="2" t="s">
        <v>131</v>
      </c>
      <c r="HY161" s="2" t="str">
        <f t="shared" si="16"/>
        <v/>
      </c>
    </row>
    <row r="162" spans="1:233" s="17" customFormat="1" ht="13.15" customHeight="1">
      <c r="A162" s="38"/>
      <c r="B162" s="99" t="s">
        <v>132</v>
      </c>
      <c r="C162" s="99"/>
      <c r="D162" s="100" t="s">
        <v>350</v>
      </c>
      <c r="E162" s="100"/>
      <c r="F162" s="39"/>
      <c r="G162" s="101"/>
      <c r="H162" s="101"/>
      <c r="I162" s="101"/>
      <c r="J162" s="102"/>
      <c r="HV162" s="2" t="s">
        <v>132</v>
      </c>
      <c r="HW162" s="2" t="s">
        <v>132</v>
      </c>
      <c r="HX162" s="2" t="s">
        <v>132</v>
      </c>
      <c r="HY162" s="2" t="str">
        <f t="shared" si="16"/>
        <v/>
      </c>
    </row>
    <row r="163" spans="1:233" s="17" customFormat="1" ht="24" customHeight="1">
      <c r="A163" s="40"/>
      <c r="B163" s="95" t="s">
        <v>133</v>
      </c>
      <c r="C163" s="95"/>
      <c r="D163" s="96" t="s">
        <v>351</v>
      </c>
      <c r="E163" s="96"/>
      <c r="F163" s="42"/>
      <c r="G163" s="97"/>
      <c r="H163" s="97"/>
      <c r="I163" s="97"/>
      <c r="J163" s="98"/>
      <c r="HV163" s="2" t="s">
        <v>133</v>
      </c>
      <c r="HW163" s="2" t="s">
        <v>133</v>
      </c>
      <c r="HX163" s="2" t="s">
        <v>133</v>
      </c>
      <c r="HY163" s="2" t="str">
        <f t="shared" si="16"/>
        <v/>
      </c>
    </row>
    <row r="164" spans="1:233" s="17" customFormat="1" ht="24" customHeight="1">
      <c r="A164" s="40"/>
      <c r="B164" s="95" t="s">
        <v>134</v>
      </c>
      <c r="C164" s="95"/>
      <c r="D164" s="96" t="s">
        <v>352</v>
      </c>
      <c r="E164" s="96"/>
      <c r="F164" s="42"/>
      <c r="G164" s="97"/>
      <c r="H164" s="97"/>
      <c r="I164" s="97"/>
      <c r="J164" s="98"/>
      <c r="HV164" s="2" t="s">
        <v>134</v>
      </c>
      <c r="HW164" s="2" t="s">
        <v>134</v>
      </c>
      <c r="HX164" s="2" t="s">
        <v>134</v>
      </c>
      <c r="HY164" s="2" t="str">
        <f t="shared" si="16"/>
        <v/>
      </c>
    </row>
    <row r="165" spans="1:233" s="17" customFormat="1" ht="13.15" customHeight="1">
      <c r="A165" s="40"/>
      <c r="B165" s="95" t="s">
        <v>135</v>
      </c>
      <c r="C165" s="95"/>
      <c r="D165" s="96" t="s">
        <v>353</v>
      </c>
      <c r="E165" s="96"/>
      <c r="F165" s="42"/>
      <c r="G165" s="97"/>
      <c r="H165" s="97"/>
      <c r="I165" s="97"/>
      <c r="J165" s="98"/>
      <c r="HV165" s="2" t="s">
        <v>135</v>
      </c>
      <c r="HW165" s="2" t="s">
        <v>135</v>
      </c>
      <c r="HX165" s="2" t="s">
        <v>135</v>
      </c>
      <c r="HY165" s="2" t="str">
        <f t="shared" si="16"/>
        <v/>
      </c>
    </row>
    <row r="166" spans="1:233" s="17" customFormat="1" ht="24" customHeight="1">
      <c r="A166" s="40"/>
      <c r="B166" s="95" t="s">
        <v>136</v>
      </c>
      <c r="C166" s="95"/>
      <c r="D166" s="96" t="s">
        <v>354</v>
      </c>
      <c r="E166" s="96"/>
      <c r="F166" s="42"/>
      <c r="G166" s="97"/>
      <c r="H166" s="97"/>
      <c r="I166" s="97"/>
      <c r="J166" s="98"/>
      <c r="HV166" s="2" t="s">
        <v>136</v>
      </c>
      <c r="HW166" s="2" t="s">
        <v>136</v>
      </c>
      <c r="HX166" s="2" t="s">
        <v>136</v>
      </c>
      <c r="HY166" s="2" t="str">
        <f t="shared" si="16"/>
        <v/>
      </c>
    </row>
    <row r="167" spans="1:233" s="17" customFormat="1" ht="24" customHeight="1">
      <c r="A167" s="40"/>
      <c r="B167" s="95" t="s">
        <v>137</v>
      </c>
      <c r="C167" s="95"/>
      <c r="D167" s="96" t="s">
        <v>355</v>
      </c>
      <c r="E167" s="96"/>
      <c r="F167" s="42"/>
      <c r="G167" s="97"/>
      <c r="H167" s="97"/>
      <c r="I167" s="97"/>
      <c r="J167" s="98"/>
      <c r="HV167" s="2" t="s">
        <v>137</v>
      </c>
      <c r="HW167" s="2" t="s">
        <v>137</v>
      </c>
      <c r="HX167" s="2" t="s">
        <v>137</v>
      </c>
      <c r="HY167" s="2" t="str">
        <f t="shared" si="16"/>
        <v/>
      </c>
    </row>
    <row r="168" spans="1:233" s="17" customFormat="1" ht="24" customHeight="1">
      <c r="A168" s="40"/>
      <c r="B168" s="95" t="s">
        <v>138</v>
      </c>
      <c r="C168" s="95"/>
      <c r="D168" s="96" t="s">
        <v>356</v>
      </c>
      <c r="E168" s="96"/>
      <c r="F168" s="42"/>
      <c r="G168" s="97"/>
      <c r="H168" s="97"/>
      <c r="I168" s="97"/>
      <c r="J168" s="98"/>
      <c r="HV168" s="2" t="s">
        <v>138</v>
      </c>
      <c r="HW168" s="2" t="s">
        <v>138</v>
      </c>
      <c r="HX168" s="2" t="s">
        <v>138</v>
      </c>
      <c r="HY168" s="2" t="str">
        <f t="shared" si="16"/>
        <v/>
      </c>
    </row>
    <row r="169" spans="1:233" s="17" customFormat="1" ht="13.15" customHeight="1">
      <c r="A169" s="40"/>
      <c r="B169" s="95" t="s">
        <v>139</v>
      </c>
      <c r="C169" s="95"/>
      <c r="D169" s="96" t="s">
        <v>357</v>
      </c>
      <c r="E169" s="96"/>
      <c r="F169" s="42"/>
      <c r="G169" s="97"/>
      <c r="H169" s="97"/>
      <c r="I169" s="97"/>
      <c r="J169" s="98"/>
      <c r="HV169" s="2" t="s">
        <v>139</v>
      </c>
      <c r="HW169" s="2" t="s">
        <v>139</v>
      </c>
      <c r="HX169" s="2" t="s">
        <v>139</v>
      </c>
      <c r="HY169" s="2" t="str">
        <f t="shared" si="16"/>
        <v/>
      </c>
    </row>
    <row r="170" spans="1:233" s="17" customFormat="1" ht="24" customHeight="1">
      <c r="A170" s="40"/>
      <c r="B170" s="95" t="s">
        <v>140</v>
      </c>
      <c r="C170" s="95"/>
      <c r="D170" s="96" t="s">
        <v>358</v>
      </c>
      <c r="E170" s="96"/>
      <c r="F170" s="42"/>
      <c r="G170" s="97"/>
      <c r="H170" s="97"/>
      <c r="I170" s="97"/>
      <c r="J170" s="98"/>
      <c r="HV170" s="2" t="s">
        <v>140</v>
      </c>
      <c r="HW170" s="2" t="s">
        <v>140</v>
      </c>
      <c r="HX170" s="2" t="s">
        <v>140</v>
      </c>
      <c r="HY170" s="2" t="str">
        <f t="shared" si="16"/>
        <v/>
      </c>
    </row>
    <row r="171" spans="1:233" s="17" customFormat="1" ht="24" customHeight="1">
      <c r="A171" s="40"/>
      <c r="B171" s="95" t="s">
        <v>141</v>
      </c>
      <c r="C171" s="95"/>
      <c r="D171" s="96" t="s">
        <v>359</v>
      </c>
      <c r="E171" s="96"/>
      <c r="F171" s="42"/>
      <c r="G171" s="97"/>
      <c r="H171" s="97"/>
      <c r="I171" s="97"/>
      <c r="J171" s="98"/>
      <c r="HV171" s="2" t="s">
        <v>141</v>
      </c>
      <c r="HW171" s="2" t="s">
        <v>141</v>
      </c>
      <c r="HX171" s="2" t="s">
        <v>141</v>
      </c>
      <c r="HY171" s="2" t="str">
        <f t="shared" si="16"/>
        <v/>
      </c>
    </row>
    <row r="172" spans="1:233" s="17" customFormat="1" ht="13.15" customHeight="1">
      <c r="A172" s="40"/>
      <c r="B172" s="95" t="s">
        <v>142</v>
      </c>
      <c r="C172" s="95"/>
      <c r="D172" s="96" t="s">
        <v>360</v>
      </c>
      <c r="E172" s="96"/>
      <c r="F172" s="42"/>
      <c r="G172" s="97"/>
      <c r="H172" s="97"/>
      <c r="I172" s="97"/>
      <c r="J172" s="98"/>
      <c r="HV172" s="2" t="s">
        <v>142</v>
      </c>
      <c r="HW172" s="2" t="s">
        <v>142</v>
      </c>
      <c r="HX172" s="2" t="s">
        <v>142</v>
      </c>
      <c r="HY172" s="2" t="str">
        <f t="shared" si="16"/>
        <v/>
      </c>
    </row>
    <row r="173" spans="1:233" s="17" customFormat="1" ht="13.15" customHeight="1">
      <c r="A173" s="40"/>
      <c r="B173" s="95" t="s">
        <v>143</v>
      </c>
      <c r="C173" s="95"/>
      <c r="D173" s="96" t="s">
        <v>361</v>
      </c>
      <c r="E173" s="96"/>
      <c r="F173" s="42"/>
      <c r="G173" s="97"/>
      <c r="H173" s="97"/>
      <c r="I173" s="97"/>
      <c r="J173" s="98"/>
      <c r="HV173" s="2" t="s">
        <v>143</v>
      </c>
      <c r="HW173" s="2" t="s">
        <v>143</v>
      </c>
      <c r="HX173" s="2" t="s">
        <v>143</v>
      </c>
      <c r="HY173" s="2" t="str">
        <f t="shared" si="16"/>
        <v/>
      </c>
    </row>
    <row r="174" spans="1:233" s="17" customFormat="1" ht="12.75">
      <c r="A174" s="40"/>
      <c r="B174" s="95" t="s">
        <v>144</v>
      </c>
      <c r="C174" s="95"/>
      <c r="D174" s="96" t="s">
        <v>362</v>
      </c>
      <c r="E174" s="96"/>
      <c r="F174" s="42"/>
      <c r="G174" s="97"/>
      <c r="H174" s="97"/>
      <c r="I174" s="97"/>
      <c r="J174" s="98"/>
      <c r="HV174" s="2" t="s">
        <v>144</v>
      </c>
      <c r="HW174" s="2" t="s">
        <v>144</v>
      </c>
      <c r="HX174" s="2" t="s">
        <v>144</v>
      </c>
      <c r="HY174" s="2" t="str">
        <f t="shared" si="16"/>
        <v/>
      </c>
    </row>
    <row r="175" spans="1:233" s="17" customFormat="1" ht="12.75">
      <c r="A175" s="40"/>
      <c r="B175" s="95" t="s">
        <v>145</v>
      </c>
      <c r="C175" s="95"/>
      <c r="D175" s="96" t="s">
        <v>363</v>
      </c>
      <c r="E175" s="96"/>
      <c r="F175" s="42"/>
      <c r="G175" s="97"/>
      <c r="H175" s="97"/>
      <c r="I175" s="97"/>
      <c r="J175" s="98"/>
      <c r="HV175" s="2" t="s">
        <v>145</v>
      </c>
      <c r="HW175" s="2" t="s">
        <v>145</v>
      </c>
      <c r="HX175" s="2" t="s">
        <v>145</v>
      </c>
      <c r="HY175" s="2" t="str">
        <f t="shared" si="16"/>
        <v/>
      </c>
    </row>
    <row r="176" spans="1:233" s="17" customFormat="1" ht="24">
      <c r="A176" s="40"/>
      <c r="B176" s="95" t="s">
        <v>146</v>
      </c>
      <c r="C176" s="95"/>
      <c r="D176" s="96" t="s">
        <v>364</v>
      </c>
      <c r="E176" s="96"/>
      <c r="F176" s="42"/>
      <c r="G176" s="97"/>
      <c r="H176" s="97"/>
      <c r="I176" s="97"/>
      <c r="J176" s="98"/>
      <c r="HV176" s="2" t="s">
        <v>146</v>
      </c>
      <c r="HW176" s="2" t="s">
        <v>146</v>
      </c>
      <c r="HX176" s="2" t="s">
        <v>146</v>
      </c>
      <c r="HY176" s="2" t="str">
        <f t="shared" si="16"/>
        <v/>
      </c>
    </row>
    <row r="177" spans="1:233" s="17" customFormat="1" ht="36">
      <c r="A177" s="40"/>
      <c r="B177" s="95" t="s">
        <v>147</v>
      </c>
      <c r="C177" s="95"/>
      <c r="D177" s="96" t="s">
        <v>365</v>
      </c>
      <c r="E177" s="96"/>
      <c r="F177" s="42"/>
      <c r="G177" s="97"/>
      <c r="H177" s="97"/>
      <c r="I177" s="97"/>
      <c r="J177" s="98"/>
      <c r="HV177" s="2" t="s">
        <v>147</v>
      </c>
      <c r="HW177" s="2" t="s">
        <v>147</v>
      </c>
      <c r="HX177" s="2" t="s">
        <v>147</v>
      </c>
      <c r="HY177" s="2" t="str">
        <f t="shared" si="16"/>
        <v/>
      </c>
    </row>
    <row r="178" spans="1:233" s="17" customFormat="1" ht="24">
      <c r="A178" s="40"/>
      <c r="B178" s="95" t="s">
        <v>148</v>
      </c>
      <c r="C178" s="95"/>
      <c r="D178" s="96" t="s">
        <v>366</v>
      </c>
      <c r="E178" s="96"/>
      <c r="F178" s="42"/>
      <c r="G178" s="97"/>
      <c r="H178" s="97"/>
      <c r="I178" s="97"/>
      <c r="J178" s="98"/>
      <c r="HV178" s="2" t="s">
        <v>148</v>
      </c>
      <c r="HW178" s="2" t="s">
        <v>148</v>
      </c>
      <c r="HX178" s="2" t="s">
        <v>148</v>
      </c>
      <c r="HY178" s="2" t="str">
        <f t="shared" si="16"/>
        <v/>
      </c>
    </row>
    <row r="179" spans="1:233" s="17" customFormat="1" ht="12.75">
      <c r="A179" s="40"/>
      <c r="B179" s="95" t="s">
        <v>149</v>
      </c>
      <c r="C179" s="95"/>
      <c r="D179" s="96" t="s">
        <v>367</v>
      </c>
      <c r="E179" s="96"/>
      <c r="F179" s="42"/>
      <c r="G179" s="97"/>
      <c r="H179" s="97"/>
      <c r="I179" s="97"/>
      <c r="J179" s="98"/>
      <c r="HV179" s="2" t="s">
        <v>149</v>
      </c>
      <c r="HW179" s="2" t="s">
        <v>149</v>
      </c>
      <c r="HX179" s="2" t="s">
        <v>149</v>
      </c>
      <c r="HY179" s="2" t="str">
        <f t="shared" si="16"/>
        <v/>
      </c>
    </row>
    <row r="180" spans="1:233" s="17" customFormat="1" ht="12.75">
      <c r="A180" s="40"/>
      <c r="B180" s="95" t="s">
        <v>150</v>
      </c>
      <c r="C180" s="95"/>
      <c r="D180" s="96" t="s">
        <v>368</v>
      </c>
      <c r="E180" s="96"/>
      <c r="F180" s="42"/>
      <c r="G180" s="97"/>
      <c r="H180" s="97"/>
      <c r="I180" s="97"/>
      <c r="J180" s="98"/>
      <c r="HV180" s="2" t="s">
        <v>150</v>
      </c>
      <c r="HW180" s="2" t="s">
        <v>150</v>
      </c>
      <c r="HX180" s="2" t="s">
        <v>150</v>
      </c>
      <c r="HY180" s="2" t="str">
        <f t="shared" si="16"/>
        <v/>
      </c>
    </row>
    <row r="181" spans="1:233" s="17" customFormat="1" ht="24">
      <c r="A181" s="40"/>
      <c r="B181" s="95" t="s">
        <v>151</v>
      </c>
      <c r="C181" s="95"/>
      <c r="D181" s="96" t="s">
        <v>369</v>
      </c>
      <c r="E181" s="96"/>
      <c r="F181" s="42"/>
      <c r="G181" s="97"/>
      <c r="H181" s="97"/>
      <c r="I181" s="97"/>
      <c r="J181" s="98"/>
      <c r="HV181" s="2" t="s">
        <v>151</v>
      </c>
      <c r="HW181" s="2" t="s">
        <v>151</v>
      </c>
      <c r="HX181" s="2" t="s">
        <v>151</v>
      </c>
      <c r="HY181" s="2" t="str">
        <f t="shared" si="16"/>
        <v/>
      </c>
    </row>
    <row r="182" spans="1:233" s="17" customFormat="1" ht="24">
      <c r="A182" s="40"/>
      <c r="B182" s="95" t="s">
        <v>152</v>
      </c>
      <c r="C182" s="95"/>
      <c r="D182" s="96" t="s">
        <v>370</v>
      </c>
      <c r="E182" s="96"/>
      <c r="F182" s="42"/>
      <c r="G182" s="97"/>
      <c r="H182" s="97"/>
      <c r="I182" s="97"/>
      <c r="J182" s="98"/>
      <c r="HV182" s="2" t="s">
        <v>152</v>
      </c>
      <c r="HW182" s="2" t="s">
        <v>152</v>
      </c>
      <c r="HX182" s="2" t="s">
        <v>152</v>
      </c>
      <c r="HY182" s="2" t="str">
        <f t="shared" si="16"/>
        <v/>
      </c>
    </row>
    <row r="183" spans="1:233" s="17" customFormat="1" ht="24">
      <c r="A183" s="40"/>
      <c r="B183" s="95" t="s">
        <v>153</v>
      </c>
      <c r="C183" s="95"/>
      <c r="D183" s="96" t="s">
        <v>371</v>
      </c>
      <c r="E183" s="96"/>
      <c r="F183" s="42"/>
      <c r="G183" s="97"/>
      <c r="H183" s="97"/>
      <c r="I183" s="97"/>
      <c r="J183" s="98"/>
      <c r="HV183" s="2" t="s">
        <v>153</v>
      </c>
      <c r="HW183" s="2" t="s">
        <v>153</v>
      </c>
      <c r="HX183" s="2" t="s">
        <v>153</v>
      </c>
      <c r="HY183" s="2" t="str">
        <f t="shared" si="16"/>
        <v/>
      </c>
    </row>
    <row r="184" spans="1:233" s="17" customFormat="1" ht="24" customHeight="1">
      <c r="A184" s="40"/>
      <c r="B184" s="95" t="s">
        <v>154</v>
      </c>
      <c r="C184" s="95"/>
      <c r="D184" s="96" t="s">
        <v>372</v>
      </c>
      <c r="E184" s="96"/>
      <c r="F184" s="42"/>
      <c r="G184" s="97"/>
      <c r="H184" s="97"/>
      <c r="I184" s="97"/>
      <c r="J184" s="98"/>
      <c r="HV184" s="2" t="s">
        <v>154</v>
      </c>
      <c r="HW184" s="2" t="s">
        <v>154</v>
      </c>
      <c r="HX184" s="2" t="s">
        <v>154</v>
      </c>
      <c r="HY184" s="2" t="str">
        <f t="shared" si="16"/>
        <v/>
      </c>
    </row>
    <row r="185" spans="1:233" s="17" customFormat="1" ht="13.15" customHeight="1">
      <c r="A185" s="38"/>
      <c r="B185" s="99" t="s">
        <v>155</v>
      </c>
      <c r="C185" s="99"/>
      <c r="D185" s="100" t="s">
        <v>373</v>
      </c>
      <c r="E185" s="100"/>
      <c r="F185" s="39"/>
      <c r="G185" s="101"/>
      <c r="H185" s="101"/>
      <c r="I185" s="101"/>
      <c r="J185" s="102"/>
      <c r="HV185" s="2" t="s">
        <v>155</v>
      </c>
      <c r="HW185" s="2" t="s">
        <v>155</v>
      </c>
      <c r="HX185" s="2" t="s">
        <v>155</v>
      </c>
      <c r="HY185" s="2" t="str">
        <f t="shared" si="16"/>
        <v/>
      </c>
    </row>
    <row r="186" spans="1:233" s="17" customFormat="1" ht="24">
      <c r="A186" s="40"/>
      <c r="B186" s="95" t="s">
        <v>156</v>
      </c>
      <c r="C186" s="95"/>
      <c r="D186" s="96" t="s">
        <v>374</v>
      </c>
      <c r="E186" s="96"/>
      <c r="F186" s="42"/>
      <c r="G186" s="97"/>
      <c r="H186" s="97"/>
      <c r="I186" s="97"/>
      <c r="J186" s="98"/>
      <c r="HV186" s="2" t="s">
        <v>156</v>
      </c>
      <c r="HW186" s="2" t="s">
        <v>156</v>
      </c>
      <c r="HX186" s="2" t="s">
        <v>156</v>
      </c>
      <c r="HY186" s="2" t="str">
        <f t="shared" si="16"/>
        <v/>
      </c>
    </row>
    <row r="187" spans="1:233" s="17" customFormat="1" ht="48">
      <c r="A187" s="40"/>
      <c r="B187" s="95" t="s">
        <v>157</v>
      </c>
      <c r="C187" s="95"/>
      <c r="D187" s="96" t="s">
        <v>375</v>
      </c>
      <c r="E187" s="96"/>
      <c r="F187" s="42"/>
      <c r="G187" s="97"/>
      <c r="H187" s="97"/>
      <c r="I187" s="97"/>
      <c r="J187" s="98"/>
      <c r="HV187" s="2" t="s">
        <v>157</v>
      </c>
      <c r="HW187" s="2" t="s">
        <v>157</v>
      </c>
      <c r="HX187" s="2" t="s">
        <v>157</v>
      </c>
      <c r="HY187" s="2" t="str">
        <f t="shared" si="16"/>
        <v/>
      </c>
    </row>
    <row r="188" spans="1:233" s="17" customFormat="1" ht="24" customHeight="1">
      <c r="A188" s="40"/>
      <c r="B188" s="95" t="s">
        <v>158</v>
      </c>
      <c r="C188" s="95"/>
      <c r="D188" s="96" t="s">
        <v>376</v>
      </c>
      <c r="E188" s="96"/>
      <c r="F188" s="42"/>
      <c r="G188" s="97"/>
      <c r="H188" s="97"/>
      <c r="I188" s="97"/>
      <c r="J188" s="98"/>
      <c r="HV188" s="2" t="s">
        <v>158</v>
      </c>
      <c r="HW188" s="2" t="s">
        <v>158</v>
      </c>
      <c r="HX188" s="2" t="s">
        <v>158</v>
      </c>
      <c r="HY188" s="2" t="str">
        <f t="shared" si="16"/>
        <v/>
      </c>
    </row>
    <row r="189" spans="1:233" s="17" customFormat="1" ht="12.75">
      <c r="A189" s="40"/>
      <c r="B189" s="95" t="s">
        <v>159</v>
      </c>
      <c r="C189" s="95"/>
      <c r="D189" s="96" t="s">
        <v>377</v>
      </c>
      <c r="E189" s="96"/>
      <c r="F189" s="42"/>
      <c r="G189" s="97"/>
      <c r="H189" s="97"/>
      <c r="I189" s="97"/>
      <c r="J189" s="98"/>
      <c r="HV189" s="2" t="s">
        <v>159</v>
      </c>
      <c r="HW189" s="2" t="s">
        <v>159</v>
      </c>
      <c r="HX189" s="2" t="s">
        <v>159</v>
      </c>
      <c r="HY189" s="2" t="str">
        <f t="shared" si="16"/>
        <v/>
      </c>
    </row>
    <row r="190" spans="1:233" s="17" customFormat="1" ht="24">
      <c r="A190" s="40"/>
      <c r="B190" s="95" t="s">
        <v>160</v>
      </c>
      <c r="C190" s="95"/>
      <c r="D190" s="96" t="s">
        <v>378</v>
      </c>
      <c r="E190" s="96"/>
      <c r="F190" s="42"/>
      <c r="G190" s="97"/>
      <c r="H190" s="97"/>
      <c r="I190" s="97"/>
      <c r="J190" s="98"/>
      <c r="HV190" s="2" t="s">
        <v>160</v>
      </c>
      <c r="HW190" s="2" t="s">
        <v>160</v>
      </c>
      <c r="HX190" s="2" t="s">
        <v>160</v>
      </c>
      <c r="HY190" s="2" t="str">
        <f t="shared" si="16"/>
        <v/>
      </c>
    </row>
    <row r="191" spans="1:233" s="17" customFormat="1" ht="13.15" customHeight="1">
      <c r="A191" s="38"/>
      <c r="B191" s="99" t="s">
        <v>161</v>
      </c>
      <c r="C191" s="99"/>
      <c r="D191" s="100" t="s">
        <v>379</v>
      </c>
      <c r="E191" s="100"/>
      <c r="F191" s="39"/>
      <c r="G191" s="101"/>
      <c r="H191" s="101"/>
      <c r="I191" s="101"/>
      <c r="J191" s="102"/>
      <c r="HV191" s="2" t="s">
        <v>161</v>
      </c>
      <c r="HW191" s="2" t="s">
        <v>161</v>
      </c>
      <c r="HX191" s="2" t="s">
        <v>161</v>
      </c>
      <c r="HY191" s="2" t="str">
        <f t="shared" si="16"/>
        <v/>
      </c>
    </row>
    <row r="192" spans="1:233" s="17" customFormat="1" ht="24">
      <c r="A192" s="40"/>
      <c r="B192" s="95" t="s">
        <v>162</v>
      </c>
      <c r="C192" s="95"/>
      <c r="D192" s="96" t="s">
        <v>380</v>
      </c>
      <c r="E192" s="96"/>
      <c r="F192" s="42"/>
      <c r="G192" s="97"/>
      <c r="H192" s="97"/>
      <c r="I192" s="97"/>
      <c r="J192" s="98"/>
      <c r="HV192" s="2" t="s">
        <v>162</v>
      </c>
      <c r="HW192" s="2" t="s">
        <v>162</v>
      </c>
      <c r="HX192" s="2" t="s">
        <v>162</v>
      </c>
      <c r="HY192" s="2" t="str">
        <f t="shared" si="16"/>
        <v/>
      </c>
    </row>
    <row r="193" spans="1:233" s="17" customFormat="1" ht="36">
      <c r="A193" s="40"/>
      <c r="B193" s="95" t="s">
        <v>163</v>
      </c>
      <c r="C193" s="95"/>
      <c r="D193" s="96" t="s">
        <v>381</v>
      </c>
      <c r="E193" s="96"/>
      <c r="F193" s="42"/>
      <c r="G193" s="97"/>
      <c r="H193" s="97"/>
      <c r="I193" s="97"/>
      <c r="J193" s="98"/>
      <c r="HV193" s="2" t="s">
        <v>163</v>
      </c>
      <c r="HW193" s="2" t="s">
        <v>163</v>
      </c>
      <c r="HX193" s="2" t="s">
        <v>163</v>
      </c>
      <c r="HY193" s="2" t="str">
        <f t="shared" si="16"/>
        <v/>
      </c>
    </row>
    <row r="194" spans="1:233" s="17" customFormat="1" ht="36">
      <c r="A194" s="40"/>
      <c r="B194" s="95" t="s">
        <v>164</v>
      </c>
      <c r="C194" s="95"/>
      <c r="D194" s="96" t="s">
        <v>382</v>
      </c>
      <c r="E194" s="96"/>
      <c r="F194" s="42"/>
      <c r="G194" s="97"/>
      <c r="H194" s="97"/>
      <c r="I194" s="97"/>
      <c r="J194" s="98"/>
      <c r="HV194" s="2" t="s">
        <v>164</v>
      </c>
      <c r="HW194" s="2" t="s">
        <v>164</v>
      </c>
      <c r="HX194" s="2" t="s">
        <v>164</v>
      </c>
      <c r="HY194" s="2" t="str">
        <f t="shared" si="16"/>
        <v/>
      </c>
    </row>
    <row r="195" spans="1:233" s="17" customFormat="1" ht="13.15" customHeight="1">
      <c r="A195" s="38"/>
      <c r="B195" s="99" t="s">
        <v>165</v>
      </c>
      <c r="C195" s="99"/>
      <c r="D195" s="100" t="s">
        <v>383</v>
      </c>
      <c r="E195" s="100"/>
      <c r="F195" s="39"/>
      <c r="G195" s="101"/>
      <c r="H195" s="101"/>
      <c r="I195" s="101"/>
      <c r="J195" s="102"/>
      <c r="HV195" s="2" t="s">
        <v>165</v>
      </c>
      <c r="HW195" s="2" t="s">
        <v>165</v>
      </c>
      <c r="HX195" s="2" t="s">
        <v>165</v>
      </c>
      <c r="HY195" s="2" t="str">
        <f t="shared" si="16"/>
        <v/>
      </c>
    </row>
    <row r="196" spans="1:233" s="17" customFormat="1" ht="24" customHeight="1">
      <c r="A196" s="40"/>
      <c r="B196" s="95" t="s">
        <v>166</v>
      </c>
      <c r="C196" s="95"/>
      <c r="D196" s="96" t="s">
        <v>384</v>
      </c>
      <c r="E196" s="96"/>
      <c r="F196" s="42"/>
      <c r="G196" s="97"/>
      <c r="H196" s="97"/>
      <c r="I196" s="97"/>
      <c r="J196" s="98"/>
      <c r="HV196" s="2" t="s">
        <v>166</v>
      </c>
      <c r="HW196" s="2" t="s">
        <v>166</v>
      </c>
      <c r="HX196" s="2" t="s">
        <v>166</v>
      </c>
      <c r="HY196" s="2" t="str">
        <f t="shared" si="16"/>
        <v/>
      </c>
    </row>
    <row r="197" spans="1:233" s="17" customFormat="1" ht="24" customHeight="1">
      <c r="A197" s="40"/>
      <c r="B197" s="95" t="s">
        <v>167</v>
      </c>
      <c r="C197" s="95"/>
      <c r="D197" s="96" t="s">
        <v>385</v>
      </c>
      <c r="E197" s="96"/>
      <c r="F197" s="42"/>
      <c r="G197" s="97"/>
      <c r="H197" s="97"/>
      <c r="I197" s="97"/>
      <c r="J197" s="98"/>
      <c r="HV197" s="2" t="s">
        <v>167</v>
      </c>
      <c r="HW197" s="2" t="s">
        <v>167</v>
      </c>
      <c r="HX197" s="2" t="s">
        <v>167</v>
      </c>
      <c r="HY197" s="2" t="str">
        <f t="shared" si="16"/>
        <v/>
      </c>
    </row>
    <row r="198" spans="1:233" s="17" customFormat="1" ht="24" customHeight="1">
      <c r="A198" s="40"/>
      <c r="B198" s="95" t="s">
        <v>168</v>
      </c>
      <c r="C198" s="95"/>
      <c r="D198" s="96" t="s">
        <v>386</v>
      </c>
      <c r="E198" s="96"/>
      <c r="F198" s="42"/>
      <c r="G198" s="97"/>
      <c r="H198" s="97"/>
      <c r="I198" s="97"/>
      <c r="J198" s="98"/>
      <c r="HV198" s="2" t="s">
        <v>168</v>
      </c>
      <c r="HW198" s="2" t="s">
        <v>168</v>
      </c>
      <c r="HX198" s="2" t="s">
        <v>168</v>
      </c>
      <c r="HY198" s="2" t="str">
        <f t="shared" si="16"/>
        <v/>
      </c>
    </row>
    <row r="199" spans="1:233" s="17" customFormat="1" ht="12.75">
      <c r="A199" s="40"/>
      <c r="B199" s="95" t="s">
        <v>169</v>
      </c>
      <c r="C199" s="95"/>
      <c r="D199" s="96" t="s">
        <v>387</v>
      </c>
      <c r="E199" s="96"/>
      <c r="F199" s="42"/>
      <c r="G199" s="97"/>
      <c r="H199" s="97"/>
      <c r="I199" s="97"/>
      <c r="J199" s="98"/>
      <c r="HV199" s="2" t="s">
        <v>169</v>
      </c>
      <c r="HW199" s="2" t="s">
        <v>169</v>
      </c>
      <c r="HX199" s="2" t="s">
        <v>169</v>
      </c>
      <c r="HY199" s="2" t="str">
        <f t="shared" si="16"/>
        <v/>
      </c>
    </row>
    <row r="200" spans="1:233" s="17" customFormat="1" ht="12.75">
      <c r="A200" s="40"/>
      <c r="B200" s="95" t="s">
        <v>170</v>
      </c>
      <c r="C200" s="95"/>
      <c r="D200" s="96" t="s">
        <v>388</v>
      </c>
      <c r="E200" s="96"/>
      <c r="F200" s="42"/>
      <c r="G200" s="97"/>
      <c r="H200" s="97"/>
      <c r="I200" s="97"/>
      <c r="J200" s="98"/>
      <c r="HV200" s="2" t="s">
        <v>170</v>
      </c>
      <c r="HW200" s="2" t="s">
        <v>170</v>
      </c>
      <c r="HX200" s="2" t="s">
        <v>170</v>
      </c>
      <c r="HY200" s="2" t="str">
        <f t="shared" si="16"/>
        <v/>
      </c>
    </row>
    <row r="201" spans="1:233" s="17" customFormat="1" ht="12.75">
      <c r="A201" s="40"/>
      <c r="B201" s="95" t="s">
        <v>171</v>
      </c>
      <c r="C201" s="95"/>
      <c r="D201" s="96" t="s">
        <v>389</v>
      </c>
      <c r="E201" s="96"/>
      <c r="F201" s="42"/>
      <c r="G201" s="97"/>
      <c r="H201" s="97"/>
      <c r="I201" s="97"/>
      <c r="J201" s="98"/>
      <c r="HV201" s="2" t="s">
        <v>171</v>
      </c>
      <c r="HW201" s="2" t="s">
        <v>171</v>
      </c>
      <c r="HX201" s="2" t="s">
        <v>171</v>
      </c>
      <c r="HY201" s="2" t="str">
        <f t="shared" si="16"/>
        <v/>
      </c>
    </row>
    <row r="202" spans="1:233" s="17" customFormat="1" ht="24">
      <c r="A202" s="40"/>
      <c r="B202" s="95" t="s">
        <v>172</v>
      </c>
      <c r="C202" s="95"/>
      <c r="D202" s="96" t="s">
        <v>390</v>
      </c>
      <c r="E202" s="96"/>
      <c r="F202" s="42"/>
      <c r="G202" s="97"/>
      <c r="H202" s="97"/>
      <c r="I202" s="97"/>
      <c r="J202" s="98"/>
      <c r="HV202" s="2" t="s">
        <v>172</v>
      </c>
      <c r="HW202" s="2" t="s">
        <v>172</v>
      </c>
      <c r="HX202" s="2" t="s">
        <v>172</v>
      </c>
      <c r="HY202" s="2" t="str">
        <f t="shared" si="16"/>
        <v/>
      </c>
    </row>
    <row r="203" spans="1:233" s="17" customFormat="1" ht="13.15" customHeight="1">
      <c r="A203" s="38"/>
      <c r="B203" s="99" t="s">
        <v>173</v>
      </c>
      <c r="C203" s="99"/>
      <c r="D203" s="100" t="s">
        <v>391</v>
      </c>
      <c r="E203" s="100"/>
      <c r="F203" s="39"/>
      <c r="G203" s="101"/>
      <c r="H203" s="101"/>
      <c r="I203" s="101"/>
      <c r="J203" s="102"/>
      <c r="HV203" s="2" t="s">
        <v>173</v>
      </c>
      <c r="HW203" s="2" t="s">
        <v>173</v>
      </c>
      <c r="HX203" s="2" t="s">
        <v>173</v>
      </c>
      <c r="HY203" s="2" t="str">
        <f t="shared" si="16"/>
        <v/>
      </c>
    </row>
    <row r="204" spans="1:233" s="17" customFormat="1" ht="36" customHeight="1">
      <c r="A204" s="40"/>
      <c r="B204" s="95" t="s">
        <v>174</v>
      </c>
      <c r="C204" s="95"/>
      <c r="D204" s="96" t="s">
        <v>392</v>
      </c>
      <c r="E204" s="96"/>
      <c r="F204" s="42"/>
      <c r="G204" s="97"/>
      <c r="H204" s="97"/>
      <c r="I204" s="97"/>
      <c r="J204" s="98"/>
      <c r="HV204" s="2" t="s">
        <v>174</v>
      </c>
      <c r="HW204" s="2" t="s">
        <v>174</v>
      </c>
      <c r="HX204" s="2" t="s">
        <v>174</v>
      </c>
      <c r="HY204" s="2" t="str">
        <f t="shared" si="16"/>
        <v/>
      </c>
    </row>
    <row r="205" spans="1:233" s="17" customFormat="1" ht="24" customHeight="1">
      <c r="A205" s="40"/>
      <c r="B205" s="95" t="s">
        <v>175</v>
      </c>
      <c r="C205" s="95"/>
      <c r="D205" s="96" t="s">
        <v>393</v>
      </c>
      <c r="E205" s="96"/>
      <c r="F205" s="42"/>
      <c r="G205" s="97"/>
      <c r="H205" s="97"/>
      <c r="I205" s="97"/>
      <c r="J205" s="98"/>
      <c r="HV205" s="2" t="s">
        <v>175</v>
      </c>
      <c r="HW205" s="2" t="s">
        <v>175</v>
      </c>
      <c r="HX205" s="2" t="s">
        <v>175</v>
      </c>
      <c r="HY205" s="2" t="str">
        <f t="shared" si="16"/>
        <v/>
      </c>
    </row>
    <row r="206" spans="1:233" s="17" customFormat="1" ht="36" customHeight="1">
      <c r="A206" s="40"/>
      <c r="B206" s="95" t="s">
        <v>176</v>
      </c>
      <c r="C206" s="95"/>
      <c r="D206" s="96" t="s">
        <v>394</v>
      </c>
      <c r="E206" s="96"/>
      <c r="F206" s="42"/>
      <c r="G206" s="97"/>
      <c r="H206" s="97"/>
      <c r="I206" s="97"/>
      <c r="J206" s="98"/>
      <c r="HV206" s="2" t="s">
        <v>176</v>
      </c>
      <c r="HW206" s="2" t="s">
        <v>176</v>
      </c>
      <c r="HX206" s="2" t="s">
        <v>176</v>
      </c>
      <c r="HY206" s="2" t="str">
        <f t="shared" si="16"/>
        <v/>
      </c>
    </row>
    <row r="207" spans="1:233" s="17" customFormat="1" ht="13.15" customHeight="1">
      <c r="A207" s="40"/>
      <c r="B207" s="95" t="s">
        <v>177</v>
      </c>
      <c r="C207" s="95"/>
      <c r="D207" s="96" t="s">
        <v>395</v>
      </c>
      <c r="E207" s="96"/>
      <c r="F207" s="42"/>
      <c r="G207" s="97"/>
      <c r="H207" s="97"/>
      <c r="I207" s="97"/>
      <c r="J207" s="98"/>
      <c r="HV207" s="2" t="s">
        <v>177</v>
      </c>
      <c r="HW207" s="2" t="s">
        <v>177</v>
      </c>
      <c r="HX207" s="2" t="s">
        <v>177</v>
      </c>
      <c r="HY207" s="2" t="str">
        <f t="shared" si="16"/>
        <v/>
      </c>
    </row>
    <row r="208" spans="1:233" s="17" customFormat="1" ht="12.75">
      <c r="A208" s="40"/>
      <c r="B208" s="95" t="s">
        <v>178</v>
      </c>
      <c r="C208" s="95"/>
      <c r="D208" s="96" t="s">
        <v>396</v>
      </c>
      <c r="E208" s="96"/>
      <c r="F208" s="42"/>
      <c r="G208" s="97"/>
      <c r="H208" s="97"/>
      <c r="I208" s="97"/>
      <c r="J208" s="98"/>
      <c r="HV208" s="2" t="s">
        <v>178</v>
      </c>
      <c r="HW208" s="2" t="s">
        <v>178</v>
      </c>
      <c r="HX208" s="2" t="s">
        <v>178</v>
      </c>
      <c r="HY208" s="2" t="str">
        <f t="shared" si="16"/>
        <v/>
      </c>
    </row>
    <row r="209" spans="1:233" s="17" customFormat="1" ht="12.75">
      <c r="A209" s="40"/>
      <c r="B209" s="95" t="s">
        <v>179</v>
      </c>
      <c r="C209" s="95"/>
      <c r="D209" s="96" t="s">
        <v>397</v>
      </c>
      <c r="E209" s="96"/>
      <c r="F209" s="42"/>
      <c r="G209" s="97"/>
      <c r="H209" s="97"/>
      <c r="I209" s="97"/>
      <c r="J209" s="98"/>
      <c r="HV209" s="2" t="s">
        <v>179</v>
      </c>
      <c r="HW209" s="2" t="s">
        <v>179</v>
      </c>
      <c r="HX209" s="2" t="s">
        <v>179</v>
      </c>
      <c r="HY209" s="2" t="str">
        <f t="shared" si="16"/>
        <v/>
      </c>
    </row>
    <row r="210" spans="1:233" s="17" customFormat="1" ht="12.75">
      <c r="A210" s="40"/>
      <c r="B210" s="95" t="s">
        <v>180</v>
      </c>
      <c r="C210" s="95"/>
      <c r="D210" s="96" t="s">
        <v>398</v>
      </c>
      <c r="E210" s="96"/>
      <c r="F210" s="42"/>
      <c r="G210" s="97"/>
      <c r="H210" s="97"/>
      <c r="I210" s="97"/>
      <c r="J210" s="98"/>
      <c r="HV210" s="2" t="s">
        <v>180</v>
      </c>
      <c r="HW210" s="2" t="s">
        <v>180</v>
      </c>
      <c r="HX210" s="2" t="s">
        <v>180</v>
      </c>
      <c r="HY210" s="2" t="str">
        <f t="shared" si="16"/>
        <v/>
      </c>
    </row>
    <row r="211" spans="1:233" s="17" customFormat="1" ht="13.15" customHeight="1">
      <c r="A211" s="38"/>
      <c r="B211" s="99" t="s">
        <v>181</v>
      </c>
      <c r="C211" s="99"/>
      <c r="D211" s="100" t="s">
        <v>399</v>
      </c>
      <c r="E211" s="100"/>
      <c r="F211" s="43"/>
      <c r="G211" s="101"/>
      <c r="H211" s="101"/>
      <c r="I211" s="101"/>
      <c r="J211" s="102"/>
      <c r="HV211" s="2" t="s">
        <v>181</v>
      </c>
      <c r="HW211" s="2" t="s">
        <v>181</v>
      </c>
      <c r="HX211" s="2" t="s">
        <v>181</v>
      </c>
      <c r="HY211" s="2" t="str">
        <f t="shared" si="16"/>
        <v/>
      </c>
    </row>
    <row r="212" spans="1:233" s="17" customFormat="1" ht="12.75">
      <c r="A212" s="40"/>
      <c r="B212" s="95" t="s">
        <v>182</v>
      </c>
      <c r="C212" s="95"/>
      <c r="D212" s="96" t="s">
        <v>400</v>
      </c>
      <c r="E212" s="96"/>
      <c r="F212" s="42"/>
      <c r="G212" s="97"/>
      <c r="H212" s="97"/>
      <c r="I212" s="97"/>
      <c r="J212" s="98"/>
      <c r="HV212" s="2" t="s">
        <v>182</v>
      </c>
      <c r="HW212" s="2" t="s">
        <v>182</v>
      </c>
      <c r="HX212" s="2" t="s">
        <v>182</v>
      </c>
      <c r="HY212" s="2" t="str">
        <f t="shared" ref="HY212:HY213" si="17">IF(HX212=HW212,"",HX212)</f>
        <v/>
      </c>
    </row>
    <row r="213" spans="1:233" s="17" customFormat="1" ht="24">
      <c r="A213" s="40"/>
      <c r="B213" s="95" t="s">
        <v>183</v>
      </c>
      <c r="C213" s="95"/>
      <c r="D213" s="96" t="s">
        <v>401</v>
      </c>
      <c r="E213" s="96"/>
      <c r="F213" s="42"/>
      <c r="G213" s="97"/>
      <c r="H213" s="97"/>
      <c r="I213" s="97"/>
      <c r="J213" s="98"/>
      <c r="HV213" s="2" t="s">
        <v>183</v>
      </c>
      <c r="HW213" s="2" t="s">
        <v>183</v>
      </c>
      <c r="HX213" s="2" t="s">
        <v>183</v>
      </c>
      <c r="HY213" s="2" t="str">
        <f t="shared" si="17"/>
        <v/>
      </c>
    </row>
    <row r="214" spans="1:233" s="17" customFormat="1" ht="28.9" customHeight="1">
      <c r="A214" s="88" t="s">
        <v>184</v>
      </c>
      <c r="B214" s="89"/>
      <c r="C214" s="89"/>
      <c r="D214" s="89"/>
      <c r="E214" s="90"/>
      <c r="F214" s="44"/>
      <c r="G214" s="91" t="s">
        <v>185</v>
      </c>
      <c r="H214" s="89"/>
      <c r="I214" s="89"/>
      <c r="J214" s="92"/>
      <c r="HV214" s="2"/>
      <c r="HW214" s="2"/>
      <c r="HX214" s="2"/>
      <c r="HY214" s="2"/>
    </row>
    <row r="215" spans="1:233" s="17" customFormat="1" ht="29.45" customHeight="1">
      <c r="A215" s="93" t="s">
        <v>186</v>
      </c>
      <c r="B215" s="94"/>
      <c r="C215" s="82" t="s">
        <v>187</v>
      </c>
      <c r="D215" s="83"/>
      <c r="E215" s="84"/>
      <c r="F215" s="45"/>
      <c r="G215" s="85"/>
      <c r="H215" s="86"/>
      <c r="I215" s="86"/>
      <c r="J215" s="87"/>
      <c r="HV215" s="2"/>
      <c r="HW215" s="2"/>
      <c r="HX215" s="2"/>
      <c r="HY215" s="2"/>
    </row>
    <row r="216" spans="1:233" s="17" customFormat="1" ht="57.6" customHeight="1">
      <c r="A216" s="93" t="s">
        <v>188</v>
      </c>
      <c r="B216" s="94"/>
      <c r="C216" s="82" t="s">
        <v>189</v>
      </c>
      <c r="D216" s="83"/>
      <c r="E216" s="84"/>
      <c r="F216" s="45"/>
      <c r="G216" s="85"/>
      <c r="H216" s="86"/>
      <c r="I216" s="86"/>
      <c r="J216" s="87"/>
      <c r="HV216" s="2"/>
      <c r="HW216" s="2"/>
      <c r="HX216" s="2"/>
      <c r="HY216" s="2"/>
    </row>
    <row r="217" spans="1:233" s="17" customFormat="1" ht="85.9" customHeight="1">
      <c r="A217" s="76" t="s">
        <v>190</v>
      </c>
      <c r="B217" s="77"/>
      <c r="C217" s="82" t="s">
        <v>191</v>
      </c>
      <c r="D217" s="83"/>
      <c r="E217" s="84"/>
      <c r="F217" s="45"/>
      <c r="G217" s="85"/>
      <c r="H217" s="86"/>
      <c r="I217" s="86"/>
      <c r="J217" s="87"/>
      <c r="HV217" s="2"/>
      <c r="HW217" s="2"/>
      <c r="HX217" s="2"/>
      <c r="HY217" s="2"/>
    </row>
    <row r="218" spans="1:233" s="17" customFormat="1" ht="69" customHeight="1">
      <c r="A218" s="78"/>
      <c r="B218" s="79"/>
      <c r="C218" s="82" t="s">
        <v>192</v>
      </c>
      <c r="D218" s="83"/>
      <c r="E218" s="84"/>
      <c r="F218" s="45"/>
      <c r="G218" s="85"/>
      <c r="H218" s="86"/>
      <c r="I218" s="86"/>
      <c r="J218" s="87"/>
      <c r="HV218" s="2"/>
      <c r="HW218" s="2"/>
      <c r="HX218" s="2"/>
      <c r="HY218" s="2"/>
    </row>
    <row r="219" spans="1:233" s="17" customFormat="1" ht="57.6" customHeight="1">
      <c r="A219" s="80"/>
      <c r="B219" s="81"/>
      <c r="C219" s="82" t="s">
        <v>193</v>
      </c>
      <c r="D219" s="83"/>
      <c r="E219" s="84"/>
      <c r="F219" s="45"/>
      <c r="G219" s="85"/>
      <c r="H219" s="86"/>
      <c r="I219" s="86"/>
      <c r="J219" s="87"/>
      <c r="HV219" s="2"/>
      <c r="HW219" s="2"/>
      <c r="HX219" s="2"/>
      <c r="HY219" s="2"/>
    </row>
    <row r="220" spans="1:233" s="17" customFormat="1" ht="57" customHeight="1" thickBot="1">
      <c r="A220" s="55" t="s">
        <v>194</v>
      </c>
      <c r="B220" s="56"/>
      <c r="C220" s="57" t="s">
        <v>195</v>
      </c>
      <c r="D220" s="58"/>
      <c r="E220" s="59"/>
      <c r="F220" s="46"/>
      <c r="G220" s="60"/>
      <c r="H220" s="61"/>
      <c r="I220" s="61"/>
      <c r="J220" s="62"/>
      <c r="HV220" s="2"/>
      <c r="HW220" s="2"/>
      <c r="HX220" s="2"/>
      <c r="HY220" s="2"/>
    </row>
    <row r="221" spans="1:233" s="17" customFormat="1" ht="27.6" customHeight="1">
      <c r="A221" s="63" t="s">
        <v>196</v>
      </c>
      <c r="B221" s="64"/>
      <c r="C221" s="64"/>
      <c r="D221" s="64"/>
      <c r="E221" s="65"/>
      <c r="F221" s="47"/>
      <c r="G221" s="66"/>
      <c r="H221" s="67"/>
      <c r="I221" s="67"/>
      <c r="J221" s="68"/>
      <c r="HV221" s="2"/>
      <c r="HW221" s="2"/>
      <c r="HX221" s="2"/>
      <c r="HY221" s="2"/>
    </row>
    <row r="222" spans="1:233" s="17" customFormat="1" ht="39.6" customHeight="1" thickBot="1">
      <c r="A222" s="69" t="s">
        <v>197</v>
      </c>
      <c r="B222" s="70"/>
      <c r="C222" s="71"/>
      <c r="D222" s="72"/>
      <c r="E222" s="48" t="s">
        <v>198</v>
      </c>
      <c r="F222" s="49"/>
      <c r="G222" s="73"/>
      <c r="H222" s="74"/>
      <c r="I222" s="74"/>
      <c r="J222" s="75"/>
      <c r="HV222" s="2"/>
      <c r="HW222" s="2"/>
      <c r="HX222" s="2"/>
      <c r="HY222" s="2"/>
    </row>
    <row r="223" spans="1:233" ht="11.45" customHeight="1"/>
    <row r="224" spans="1:233" ht="11.45" customHeight="1"/>
    <row r="225" spans="10:10" ht="12" customHeight="1"/>
    <row r="226" spans="10:10">
      <c r="J226" s="53"/>
    </row>
    <row r="228" spans="10:10">
      <c r="J228" s="53"/>
    </row>
    <row r="230" spans="10:10">
      <c r="J230" s="53"/>
    </row>
    <row r="233" spans="10:10" ht="16.5">
      <c r="J233" s="54"/>
    </row>
    <row r="235" spans="10:10" ht="16.5">
      <c r="J235" s="54"/>
    </row>
  </sheetData>
  <protectedRanges>
    <protectedRange algorithmName="SHA-512" hashValue="EmpOk8E+G5dBfcN1m0+04IoUQuAC421mTuDFXqhJIxlpyXGAkK7rMwOoUEJe1pJO6BiX9j0Jua8ACljZo1zwRw==" saltValue="jM5tzjUpjC7lAB6ff7S3Gg==" spinCount="100000" sqref="D27:F27" name="Range1_2"/>
    <protectedRange algorithmName="SHA-512" hashValue="EmpOk8E+G5dBfcN1m0+04IoUQuAC421mTuDFXqhJIxlpyXGAkK7rMwOoUEJe1pJO6BiX9j0Jua8ACljZo1zwRw==" saltValue="jM5tzjUpjC7lAB6ff7S3Gg==" spinCount="100000" sqref="G27:J27" name="Range1_3"/>
    <protectedRange algorithmName="SHA-512" hashValue="EmpOk8E+G5dBfcN1m0+04IoUQuAC421mTuDFXqhJIxlpyXGAkK7rMwOoUEJe1pJO6BiX9j0Jua8ACljZo1zwRw==" saltValue="jM5tzjUpjC7lAB6ff7S3Gg==" spinCount="100000" sqref="A4:C4" name="Range1_4"/>
    <protectedRange algorithmName="SHA-512" hashValue="EmpOk8E+G5dBfcN1m0+04IoUQuAC421mTuDFXqhJIxlpyXGAkK7rMwOoUEJe1pJO6BiX9j0Jua8ACljZo1zwRw==" saltValue="jM5tzjUpjC7lAB6ff7S3Gg==" spinCount="100000" sqref="A2:J3" name="Range1_5"/>
    <protectedRange algorithmName="SHA-512" hashValue="EmpOk8E+G5dBfcN1m0+04IoUQuAC421mTuDFXqhJIxlpyXGAkK7rMwOoUEJe1pJO6BiX9j0Jua8ACljZo1zwRw==" saltValue="jM5tzjUpjC7lAB6ff7S3Gg==" spinCount="100000" sqref="A1:J1" name="Range1_6"/>
    <protectedRange algorithmName="SHA-512" hashValue="EmpOk8E+G5dBfcN1m0+04IoUQuAC421mTuDFXqhJIxlpyXGAkK7rMwOoUEJe1pJO6BiX9j0Jua8ACljZo1zwRw==" saltValue="jM5tzjUpjC7lAB6ff7S3Gg==" spinCount="100000" sqref="I103:J103" name="Range1_7"/>
    <protectedRange algorithmName="SHA-512" hashValue="EmpOk8E+G5dBfcN1m0+04IoUQuAC421mTuDFXqhJIxlpyXGAkK7rMwOoUEJe1pJO6BiX9j0Jua8ACljZo1zwRw==" saltValue="jM5tzjUpjC7lAB6ff7S3Gg==" spinCount="100000" sqref="A214:J214 A146:J146" name="Range1_10"/>
    <protectedRange algorithmName="SHA-512" hashValue="EmpOk8E+G5dBfcN1m0+04IoUQuAC421mTuDFXqhJIxlpyXGAkK7rMwOoUEJe1pJO6BiX9j0Jua8ACljZo1zwRw==" saltValue="jM5tzjUpjC7lAB6ff7S3Gg==" spinCount="100000" sqref="E103:G103 A103" name="Range1_7_1"/>
    <protectedRange algorithmName="SHA-512" hashValue="EmpOk8E+G5dBfcN1m0+04IoUQuAC421mTuDFXqhJIxlpyXGAkK7rMwOoUEJe1pJO6BiX9j0Jua8ACljZo1zwRw==" saltValue="jM5tzjUpjC7lAB6ff7S3Gg==" spinCount="100000" sqref="B7:H8" name="Range1_1_1"/>
    <protectedRange algorithmName="SHA-512" hashValue="EmpOk8E+G5dBfcN1m0+04IoUQuAC421mTuDFXqhJIxlpyXGAkK7rMwOoUEJe1pJO6BiX9j0Jua8ACljZo1zwRw==" saltValue="jM5tzjUpjC7lAB6ff7S3Gg==" spinCount="100000" sqref="A104:J105" name="Range1_8_2"/>
    <protectedRange algorithmName="SHA-512" hashValue="EmpOk8E+G5dBfcN1m0+04IoUQuAC421mTuDFXqhJIxlpyXGAkK7rMwOoUEJe1pJO6BiX9j0Jua8ACljZo1zwRw==" saltValue="jM5tzjUpjC7lAB6ff7S3Gg==" spinCount="100000" sqref="A106:I106 D107:J107 D108:F145 D147:F213 A107:A145 A147:A213" name="Range1_9_2"/>
    <protectedRange algorithmName="SHA-512" hashValue="EmpOk8E+G5dBfcN1m0+04IoUQuAC421mTuDFXqhJIxlpyXGAkK7rMwOoUEJe1pJO6BiX9j0Jua8ACljZo1zwRw==" saltValue="jM5tzjUpjC7lAB6ff7S3Gg==" spinCount="100000" sqref="A5" name="Range1_4_1"/>
    <protectedRange algorithmName="SHA-512" hashValue="EmpOk8E+G5dBfcN1m0+04IoUQuAC421mTuDFXqhJIxlpyXGAkK7rMwOoUEJe1pJO6BiX9j0Jua8ACljZo1zwRw==" saltValue="jM5tzjUpjC7lAB6ff7S3Gg==" spinCount="100000" sqref="B27:C27" name="Range1_2_1"/>
    <protectedRange algorithmName="SHA-512" hashValue="EmpOk8E+G5dBfcN1m0+04IoUQuAC421mTuDFXqhJIxlpyXGAkK7rMwOoUEJe1pJO6BiX9j0Jua8ACljZo1zwRw==" saltValue="jM5tzjUpjC7lAB6ff7S3Gg==" spinCount="100000" sqref="A19:J20" name="Range1_1_3_1"/>
    <protectedRange algorithmName="SHA-512" hashValue="EmpOk8E+G5dBfcN1m0+04IoUQuAC421mTuDFXqhJIxlpyXGAkK7rMwOoUEJe1pJO6BiX9j0Jua8ACljZo1zwRw==" saltValue="jM5tzjUpjC7lAB6ff7S3Gg==" spinCount="100000" sqref="A21:J21" name="Range1_1_2_1_1"/>
    <protectedRange algorithmName="SHA-512" hashValue="EmpOk8E+G5dBfcN1m0+04IoUQuAC421mTuDFXqhJIxlpyXGAkK7rMwOoUEJe1pJO6BiX9j0Jua8ACljZo1zwRw==" saltValue="jM5tzjUpjC7lAB6ff7S3Gg==" spinCount="100000" sqref="E23:J25" name="Range1_9_2_1"/>
    <protectedRange algorithmName="SHA-512" hashValue="EmpOk8E+G5dBfcN1m0+04IoUQuAC421mTuDFXqhJIxlpyXGAkK7rMwOoUEJe1pJO6BiX9j0Jua8ACljZo1zwRw==" saltValue="jM5tzjUpjC7lAB6ff7S3Gg==" spinCount="100000" sqref="A22:J22" name="Range1_1_2_1"/>
    <protectedRange algorithmName="SHA-512" hashValue="EmpOk8E+G5dBfcN1m0+04IoUQuAC421mTuDFXqhJIxlpyXGAkK7rMwOoUEJe1pJO6BiX9j0Jua8ACljZo1zwRw==" saltValue="jM5tzjUpjC7lAB6ff7S3Gg==" spinCount="100000" sqref="E26:J26" name="Range1_1_1_1_1_1"/>
    <protectedRange algorithmName="SHA-512" hashValue="EmpOk8E+G5dBfcN1m0+04IoUQuAC421mTuDFXqhJIxlpyXGAkK7rMwOoUEJe1pJO6BiX9j0Jua8ACljZo1zwRw==" saltValue="jM5tzjUpjC7lAB6ff7S3Gg==" spinCount="100000" sqref="A26:D26" name="Range1_1_1_1_1_1_2_1"/>
  </protectedRanges>
  <mergeCells count="400">
    <mergeCell ref="A1:H1"/>
    <mergeCell ref="I1:J1"/>
    <mergeCell ref="A2:J2"/>
    <mergeCell ref="A3:J3"/>
    <mergeCell ref="A4:C4"/>
    <mergeCell ref="D4:J4"/>
    <mergeCell ref="A9:H9"/>
    <mergeCell ref="I9:J10"/>
    <mergeCell ref="A10:H10"/>
    <mergeCell ref="A11:D11"/>
    <mergeCell ref="E11:J11"/>
    <mergeCell ref="A12:D12"/>
    <mergeCell ref="E12:J12"/>
    <mergeCell ref="A5:C5"/>
    <mergeCell ref="D5:J5"/>
    <mergeCell ref="A6:J6"/>
    <mergeCell ref="A7:H7"/>
    <mergeCell ref="I7:J8"/>
    <mergeCell ref="A8:H8"/>
    <mergeCell ref="A17:D17"/>
    <mergeCell ref="E17:J17"/>
    <mergeCell ref="A18:D18"/>
    <mergeCell ref="E18:J18"/>
    <mergeCell ref="A19:D19"/>
    <mergeCell ref="E19:J19"/>
    <mergeCell ref="A13:D13"/>
    <mergeCell ref="E13:J13"/>
    <mergeCell ref="A14:J14"/>
    <mergeCell ref="A15:D15"/>
    <mergeCell ref="E15:J15"/>
    <mergeCell ref="A16:D16"/>
    <mergeCell ref="E16:J16"/>
    <mergeCell ref="A23:D23"/>
    <mergeCell ref="E23:J23"/>
    <mergeCell ref="A24:D24"/>
    <mergeCell ref="E24:J24"/>
    <mergeCell ref="A25:D25"/>
    <mergeCell ref="E25:J25"/>
    <mergeCell ref="A20:D20"/>
    <mergeCell ref="E20:J20"/>
    <mergeCell ref="A21:D21"/>
    <mergeCell ref="E21:J21"/>
    <mergeCell ref="A22:D22"/>
    <mergeCell ref="E22:J22"/>
    <mergeCell ref="A105:D105"/>
    <mergeCell ref="E105:J105"/>
    <mergeCell ref="A106:E106"/>
    <mergeCell ref="G106:H106"/>
    <mergeCell ref="I106:J106"/>
    <mergeCell ref="A107:E107"/>
    <mergeCell ref="G107:H107"/>
    <mergeCell ref="I107:J107"/>
    <mergeCell ref="A26:D26"/>
    <mergeCell ref="E26:J26"/>
    <mergeCell ref="B27:C27"/>
    <mergeCell ref="A103:H103"/>
    <mergeCell ref="I103:J103"/>
    <mergeCell ref="A104:D104"/>
    <mergeCell ref="E104:J104"/>
    <mergeCell ref="B110:E110"/>
    <mergeCell ref="G110:H110"/>
    <mergeCell ref="I110:J110"/>
    <mergeCell ref="B111:E111"/>
    <mergeCell ref="G111:H111"/>
    <mergeCell ref="I111:J111"/>
    <mergeCell ref="B108:C108"/>
    <mergeCell ref="G108:H108"/>
    <mergeCell ref="I108:J108"/>
    <mergeCell ref="B109:E109"/>
    <mergeCell ref="G109:H109"/>
    <mergeCell ref="I109:J109"/>
    <mergeCell ref="B114:E114"/>
    <mergeCell ref="G114:H114"/>
    <mergeCell ref="I114:J114"/>
    <mergeCell ref="B115:E115"/>
    <mergeCell ref="G115:H115"/>
    <mergeCell ref="I115:J115"/>
    <mergeCell ref="B112:E112"/>
    <mergeCell ref="G112:H112"/>
    <mergeCell ref="I112:J112"/>
    <mergeCell ref="B113:E113"/>
    <mergeCell ref="G113:H113"/>
    <mergeCell ref="I113:J113"/>
    <mergeCell ref="B118:C118"/>
    <mergeCell ref="G118:H118"/>
    <mergeCell ref="I118:J118"/>
    <mergeCell ref="B119:E119"/>
    <mergeCell ref="G119:H119"/>
    <mergeCell ref="I119:J119"/>
    <mergeCell ref="B116:E116"/>
    <mergeCell ref="G116:H116"/>
    <mergeCell ref="I116:J116"/>
    <mergeCell ref="B117:E117"/>
    <mergeCell ref="G117:H117"/>
    <mergeCell ref="I117:J117"/>
    <mergeCell ref="B122:E122"/>
    <mergeCell ref="G122:H122"/>
    <mergeCell ref="I122:J122"/>
    <mergeCell ref="B123:E123"/>
    <mergeCell ref="G123:H123"/>
    <mergeCell ref="I123:J123"/>
    <mergeCell ref="B120:E120"/>
    <mergeCell ref="G120:H120"/>
    <mergeCell ref="I120:J120"/>
    <mergeCell ref="B121:E121"/>
    <mergeCell ref="G121:H121"/>
    <mergeCell ref="I121:J121"/>
    <mergeCell ref="B126:E126"/>
    <mergeCell ref="G126:H126"/>
    <mergeCell ref="I126:J126"/>
    <mergeCell ref="B127:E127"/>
    <mergeCell ref="G127:H127"/>
    <mergeCell ref="I127:J127"/>
    <mergeCell ref="B124:E124"/>
    <mergeCell ref="G124:H124"/>
    <mergeCell ref="I124:J124"/>
    <mergeCell ref="B125:E125"/>
    <mergeCell ref="G125:H125"/>
    <mergeCell ref="I125:J125"/>
    <mergeCell ref="B130:E130"/>
    <mergeCell ref="G130:H130"/>
    <mergeCell ref="I130:J130"/>
    <mergeCell ref="B131:E131"/>
    <mergeCell ref="G131:H131"/>
    <mergeCell ref="I131:J131"/>
    <mergeCell ref="B128:C128"/>
    <mergeCell ref="G128:H128"/>
    <mergeCell ref="I128:J128"/>
    <mergeCell ref="B129:E129"/>
    <mergeCell ref="G129:H129"/>
    <mergeCell ref="I129:J129"/>
    <mergeCell ref="B134:E134"/>
    <mergeCell ref="G134:H134"/>
    <mergeCell ref="I134:J134"/>
    <mergeCell ref="B135:E135"/>
    <mergeCell ref="G135:H135"/>
    <mergeCell ref="I135:J135"/>
    <mergeCell ref="B132:E132"/>
    <mergeCell ref="G132:H132"/>
    <mergeCell ref="I132:J132"/>
    <mergeCell ref="B133:E133"/>
    <mergeCell ref="G133:H133"/>
    <mergeCell ref="I133:J133"/>
    <mergeCell ref="B138:C138"/>
    <mergeCell ref="G138:H138"/>
    <mergeCell ref="I138:J138"/>
    <mergeCell ref="B139:E139"/>
    <mergeCell ref="G139:H139"/>
    <mergeCell ref="I139:J139"/>
    <mergeCell ref="B136:E136"/>
    <mergeCell ref="G136:H136"/>
    <mergeCell ref="I136:J136"/>
    <mergeCell ref="B137:E137"/>
    <mergeCell ref="G137:H137"/>
    <mergeCell ref="I137:J137"/>
    <mergeCell ref="B142:E142"/>
    <mergeCell ref="G142:H142"/>
    <mergeCell ref="I142:J142"/>
    <mergeCell ref="B143:E143"/>
    <mergeCell ref="G143:H143"/>
    <mergeCell ref="I143:J143"/>
    <mergeCell ref="B140:E140"/>
    <mergeCell ref="G140:H140"/>
    <mergeCell ref="I140:J140"/>
    <mergeCell ref="B141:E141"/>
    <mergeCell ref="G141:H141"/>
    <mergeCell ref="I141:J141"/>
    <mergeCell ref="B146:C146"/>
    <mergeCell ref="D146:E146"/>
    <mergeCell ref="G146:J146"/>
    <mergeCell ref="B147:C147"/>
    <mergeCell ref="D147:E147"/>
    <mergeCell ref="G147:J147"/>
    <mergeCell ref="B144:E144"/>
    <mergeCell ref="G144:H144"/>
    <mergeCell ref="I144:J144"/>
    <mergeCell ref="B145:E145"/>
    <mergeCell ref="G145:H145"/>
    <mergeCell ref="I145:J145"/>
    <mergeCell ref="B150:C150"/>
    <mergeCell ref="D150:E150"/>
    <mergeCell ref="G150:J150"/>
    <mergeCell ref="B151:C151"/>
    <mergeCell ref="D151:E151"/>
    <mergeCell ref="G151:J151"/>
    <mergeCell ref="B148:C148"/>
    <mergeCell ref="D148:E148"/>
    <mergeCell ref="G148:J148"/>
    <mergeCell ref="B149:C149"/>
    <mergeCell ref="D149:E149"/>
    <mergeCell ref="G149:J149"/>
    <mergeCell ref="B154:C154"/>
    <mergeCell ref="D154:E154"/>
    <mergeCell ref="G154:J154"/>
    <mergeCell ref="B155:C155"/>
    <mergeCell ref="D155:E155"/>
    <mergeCell ref="G155:J155"/>
    <mergeCell ref="B152:C152"/>
    <mergeCell ref="D152:E152"/>
    <mergeCell ref="G152:J152"/>
    <mergeCell ref="B153:C153"/>
    <mergeCell ref="D153:E153"/>
    <mergeCell ref="G153:J153"/>
    <mergeCell ref="B158:C158"/>
    <mergeCell ref="D158:E158"/>
    <mergeCell ref="G158:J158"/>
    <mergeCell ref="B159:C159"/>
    <mergeCell ref="D159:E159"/>
    <mergeCell ref="G159:J159"/>
    <mergeCell ref="B156:C156"/>
    <mergeCell ref="D156:E156"/>
    <mergeCell ref="G156:J156"/>
    <mergeCell ref="B157:C157"/>
    <mergeCell ref="D157:E157"/>
    <mergeCell ref="G157:J157"/>
    <mergeCell ref="B162:C162"/>
    <mergeCell ref="D162:E162"/>
    <mergeCell ref="G162:J162"/>
    <mergeCell ref="B163:C163"/>
    <mergeCell ref="D163:E163"/>
    <mergeCell ref="G163:J163"/>
    <mergeCell ref="B160:C160"/>
    <mergeCell ref="D160:E160"/>
    <mergeCell ref="G160:J160"/>
    <mergeCell ref="B161:C161"/>
    <mergeCell ref="D161:E161"/>
    <mergeCell ref="G161:J161"/>
    <mergeCell ref="B166:C166"/>
    <mergeCell ref="D166:E166"/>
    <mergeCell ref="G166:J166"/>
    <mergeCell ref="B167:C167"/>
    <mergeCell ref="D167:E167"/>
    <mergeCell ref="G167:J167"/>
    <mergeCell ref="B164:C164"/>
    <mergeCell ref="D164:E164"/>
    <mergeCell ref="G164:J164"/>
    <mergeCell ref="B165:C165"/>
    <mergeCell ref="D165:E165"/>
    <mergeCell ref="G165:J165"/>
    <mergeCell ref="B170:C170"/>
    <mergeCell ref="D170:E170"/>
    <mergeCell ref="G170:J170"/>
    <mergeCell ref="B171:C171"/>
    <mergeCell ref="D171:E171"/>
    <mergeCell ref="G171:J171"/>
    <mergeCell ref="B168:C168"/>
    <mergeCell ref="D168:E168"/>
    <mergeCell ref="G168:J168"/>
    <mergeCell ref="B169:C169"/>
    <mergeCell ref="D169:E169"/>
    <mergeCell ref="G169:J169"/>
    <mergeCell ref="B174:C174"/>
    <mergeCell ref="D174:E174"/>
    <mergeCell ref="G174:J174"/>
    <mergeCell ref="B175:C175"/>
    <mergeCell ref="D175:E175"/>
    <mergeCell ref="G175:J175"/>
    <mergeCell ref="B172:C172"/>
    <mergeCell ref="D172:E172"/>
    <mergeCell ref="G172:J172"/>
    <mergeCell ref="B173:C173"/>
    <mergeCell ref="D173:E173"/>
    <mergeCell ref="G173:J173"/>
    <mergeCell ref="B178:C178"/>
    <mergeCell ref="D178:E178"/>
    <mergeCell ref="G178:J178"/>
    <mergeCell ref="B179:C179"/>
    <mergeCell ref="D179:E179"/>
    <mergeCell ref="G179:J179"/>
    <mergeCell ref="B176:C176"/>
    <mergeCell ref="D176:E176"/>
    <mergeCell ref="G176:J176"/>
    <mergeCell ref="B177:C177"/>
    <mergeCell ref="D177:E177"/>
    <mergeCell ref="G177:J177"/>
    <mergeCell ref="B182:C182"/>
    <mergeCell ref="D182:E182"/>
    <mergeCell ref="G182:J182"/>
    <mergeCell ref="B183:C183"/>
    <mergeCell ref="D183:E183"/>
    <mergeCell ref="G183:J183"/>
    <mergeCell ref="B180:C180"/>
    <mergeCell ref="D180:E180"/>
    <mergeCell ref="G180:J180"/>
    <mergeCell ref="B181:C181"/>
    <mergeCell ref="D181:E181"/>
    <mergeCell ref="G181:J181"/>
    <mergeCell ref="B186:C186"/>
    <mergeCell ref="D186:E186"/>
    <mergeCell ref="G186:J186"/>
    <mergeCell ref="B187:C187"/>
    <mergeCell ref="D187:E187"/>
    <mergeCell ref="G187:J187"/>
    <mergeCell ref="B184:C184"/>
    <mergeCell ref="D184:E184"/>
    <mergeCell ref="G184:J184"/>
    <mergeCell ref="B185:C185"/>
    <mergeCell ref="D185:E185"/>
    <mergeCell ref="G185:J185"/>
    <mergeCell ref="B190:C190"/>
    <mergeCell ref="D190:E190"/>
    <mergeCell ref="G190:J190"/>
    <mergeCell ref="B191:C191"/>
    <mergeCell ref="D191:E191"/>
    <mergeCell ref="G191:J191"/>
    <mergeCell ref="B188:C188"/>
    <mergeCell ref="D188:E188"/>
    <mergeCell ref="G188:J188"/>
    <mergeCell ref="B189:C189"/>
    <mergeCell ref="D189:E189"/>
    <mergeCell ref="G189:J189"/>
    <mergeCell ref="B194:C194"/>
    <mergeCell ref="D194:E194"/>
    <mergeCell ref="G194:J194"/>
    <mergeCell ref="B195:C195"/>
    <mergeCell ref="D195:E195"/>
    <mergeCell ref="G195:J195"/>
    <mergeCell ref="B192:C192"/>
    <mergeCell ref="D192:E192"/>
    <mergeCell ref="G192:J192"/>
    <mergeCell ref="B193:C193"/>
    <mergeCell ref="D193:E193"/>
    <mergeCell ref="G193:J193"/>
    <mergeCell ref="B198:C198"/>
    <mergeCell ref="D198:E198"/>
    <mergeCell ref="G198:J198"/>
    <mergeCell ref="B199:C199"/>
    <mergeCell ref="D199:E199"/>
    <mergeCell ref="G199:J199"/>
    <mergeCell ref="B196:C196"/>
    <mergeCell ref="D196:E196"/>
    <mergeCell ref="G196:J196"/>
    <mergeCell ref="B197:C197"/>
    <mergeCell ref="D197:E197"/>
    <mergeCell ref="G197:J197"/>
    <mergeCell ref="B202:C202"/>
    <mergeCell ref="D202:E202"/>
    <mergeCell ref="G202:J202"/>
    <mergeCell ref="B203:C203"/>
    <mergeCell ref="D203:E203"/>
    <mergeCell ref="G203:J203"/>
    <mergeCell ref="B200:C200"/>
    <mergeCell ref="D200:E200"/>
    <mergeCell ref="G200:J200"/>
    <mergeCell ref="B201:C201"/>
    <mergeCell ref="D201:E201"/>
    <mergeCell ref="G201:J201"/>
    <mergeCell ref="B206:C206"/>
    <mergeCell ref="D206:E206"/>
    <mergeCell ref="G206:J206"/>
    <mergeCell ref="B207:C207"/>
    <mergeCell ref="D207:E207"/>
    <mergeCell ref="G207:J207"/>
    <mergeCell ref="B204:C204"/>
    <mergeCell ref="D204:E204"/>
    <mergeCell ref="G204:J204"/>
    <mergeCell ref="B205:C205"/>
    <mergeCell ref="D205:E205"/>
    <mergeCell ref="G205:J205"/>
    <mergeCell ref="B210:C210"/>
    <mergeCell ref="D210:E210"/>
    <mergeCell ref="G210:J210"/>
    <mergeCell ref="B211:C211"/>
    <mergeCell ref="D211:E211"/>
    <mergeCell ref="G211:J211"/>
    <mergeCell ref="B208:C208"/>
    <mergeCell ref="D208:E208"/>
    <mergeCell ref="G208:J208"/>
    <mergeCell ref="B209:C209"/>
    <mergeCell ref="D209:E209"/>
    <mergeCell ref="G209:J209"/>
    <mergeCell ref="A214:E214"/>
    <mergeCell ref="G214:J214"/>
    <mergeCell ref="A215:B215"/>
    <mergeCell ref="C215:E215"/>
    <mergeCell ref="G215:J215"/>
    <mergeCell ref="A216:B216"/>
    <mergeCell ref="C216:E216"/>
    <mergeCell ref="G216:J216"/>
    <mergeCell ref="B212:C212"/>
    <mergeCell ref="D212:E212"/>
    <mergeCell ref="G212:J212"/>
    <mergeCell ref="B213:C213"/>
    <mergeCell ref="D213:E213"/>
    <mergeCell ref="G213:J213"/>
    <mergeCell ref="A220:B220"/>
    <mergeCell ref="C220:E220"/>
    <mergeCell ref="G220:J220"/>
    <mergeCell ref="A221:E221"/>
    <mergeCell ref="G221:J221"/>
    <mergeCell ref="A222:B222"/>
    <mergeCell ref="C222:D222"/>
    <mergeCell ref="G222:J222"/>
    <mergeCell ref="A217:B219"/>
    <mergeCell ref="C217:E217"/>
    <mergeCell ref="G217:J217"/>
    <mergeCell ref="C218:E218"/>
    <mergeCell ref="G218:J218"/>
    <mergeCell ref="C219:E219"/>
    <mergeCell ref="G219:J219"/>
  </mergeCells>
  <conditionalFormatting sqref="A28:A102">
    <cfRule type="expression" dxfId="17" priority="16">
      <formula>G28=""</formula>
    </cfRule>
  </conditionalFormatting>
  <conditionalFormatting sqref="B28:B102">
    <cfRule type="expression" dxfId="16" priority="15">
      <formula>G28=""</formula>
    </cfRule>
  </conditionalFormatting>
  <conditionalFormatting sqref="C28:C102">
    <cfRule type="expression" dxfId="15" priority="14">
      <formula>G28=""</formula>
    </cfRule>
  </conditionalFormatting>
  <conditionalFormatting sqref="D28:D102">
    <cfRule type="expression" dxfId="14" priority="13">
      <formula>G28=""</formula>
    </cfRule>
  </conditionalFormatting>
  <conditionalFormatting sqref="E28:F102">
    <cfRule type="expression" dxfId="13" priority="2">
      <formula>G28=""</formula>
    </cfRule>
    <cfRule type="containsBlanks" dxfId="12" priority="3">
      <formula>LEN(TRIM(E28))=0</formula>
    </cfRule>
  </conditionalFormatting>
  <conditionalFormatting sqref="E11:J13 E15:J18 G150:G151 G221:J222 C222 G109:G117 I109:I117 G129:G137 I129:I137 G119:G127 I119:I127 G139:G145 I139:I145 G212:G213 G153:G160 G163:G184 G186:G190 G192:G194 G196:G202 G204:G210">
    <cfRule type="containsBlanks" dxfId="11" priority="17">
      <formula>LEN(TRIM(C11))=0</formula>
    </cfRule>
  </conditionalFormatting>
  <conditionalFormatting sqref="G215:G220">
    <cfRule type="containsBlanks" dxfId="10" priority="1">
      <formula>LEN(TRIM(G215))=0</formula>
    </cfRule>
  </conditionalFormatting>
  <conditionalFormatting sqref="G28:H102">
    <cfRule type="containsBlanks" dxfId="9" priority="18">
      <formula>LEN(TRIM(G28))=0</formula>
    </cfRule>
  </conditionalFormatting>
  <conditionalFormatting sqref="I9">
    <cfRule type="containsBlanks" dxfId="8" priority="9">
      <formula>LEN(TRIM(I9))=0</formula>
    </cfRule>
  </conditionalFormatting>
  <conditionalFormatting sqref="I28:I102">
    <cfRule type="expression" dxfId="7" priority="10">
      <formula>G28=""</formula>
    </cfRule>
    <cfRule type="containsBlanks" dxfId="6" priority="12">
      <formula>LEN(TRIM(I28))=0</formula>
    </cfRule>
  </conditionalFormatting>
  <conditionalFormatting sqref="J28:J102">
    <cfRule type="expression" dxfId="5" priority="11">
      <formula>G28=""</formula>
    </cfRule>
  </conditionalFormatting>
  <conditionalFormatting sqref="K107:HT107">
    <cfRule type="expression" dxfId="4" priority="7">
      <formula>TODAY()=K106</formula>
    </cfRule>
    <cfRule type="expression" dxfId="3" priority="8">
      <formula>OR(K$5="SUN",K$5="SAT")</formula>
    </cfRule>
  </conditionalFormatting>
  <conditionalFormatting sqref="K108:HT145">
    <cfRule type="expression" dxfId="2" priority="4">
      <formula>AND($G108&lt;K$106,$I108&gt;K$106)</formula>
    </cfRule>
    <cfRule type="expression" dxfId="1" priority="5">
      <formula>$I108=K$106</formula>
    </cfRule>
    <cfRule type="expression" dxfId="0" priority="6">
      <formula>$G108=K$106</formula>
    </cfRule>
  </conditionalFormatting>
  <pageMargins left="0.23622047244094491" right="0.23622047244094491" top="0.74803149606299213" bottom="0.74803149606299213" header="0.31496062992125984" footer="0.31496062992125984"/>
  <pageSetup paperSize="9" scale="46" firstPageNumber="0" fitToHeight="0" orientation="portrait" r:id="rId1"/>
  <headerFooter alignWithMargins="0">
    <oddHeader>&amp;L&amp;G&amp;C
T  / 64FPU / P5R / SAV / Sumy / PARTNERSHIP / LP032 / 14-04-2026&amp;R&amp;"Arial,Bold"&amp;8Ukraine - LOGISTIC Procurement Tool
PRO-06 (Offer Form)
Version: UKR&gt;ENG</oddHeader>
    <oddFooter>&amp;C&amp;P / &amp;N</oddFooter>
  </headerFooter>
  <colBreaks count="1" manualBreakCount="1">
    <brk id="1" max="1048575"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w06</vt:lpstr>
      <vt:lpstr>'w06'!Область_печати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 ANTONIUK</dc:creator>
  <cp:lastModifiedBy>Пользователь</cp:lastModifiedBy>
  <dcterms:created xsi:type="dcterms:W3CDTF">2026-04-14T12:14:14Z</dcterms:created>
  <dcterms:modified xsi:type="dcterms:W3CDTF">2026-04-14T16:16:12Z</dcterms:modified>
</cp:coreProperties>
</file>