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my.sharepoint.com/personal/abachynska_chemonics_com/Documents/Desktop/Projects/Specialized vehicles_ITT_203/Solicitation/To be published/"/>
    </mc:Choice>
  </mc:AlternateContent>
  <xr:revisionPtr revIDLastSave="0" documentId="8_{05D60099-C4BA-4AB9-A3A9-15113CB1DADA}"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ToR!$A$3:$S$3</definedName>
    <definedName name="_xlnm.Print_Area" localSheetId="0">ToR!$A$1:$K$10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3" l="1"/>
  <c r="L10" i="13"/>
  <c r="L8" i="13"/>
  <c r="L7" i="13"/>
  <c r="L6" i="13"/>
  <c r="L5" i="13"/>
  <c r="L4" i="13"/>
  <c r="J55" i="15"/>
  <c r="J54" i="15"/>
  <c r="J53" i="15"/>
  <c r="J51" i="15"/>
  <c r="J50" i="15"/>
  <c r="J49" i="15"/>
  <c r="J16" i="15"/>
  <c r="J15" i="15"/>
  <c r="J17" i="15"/>
  <c r="I5" i="15"/>
  <c r="I4" i="15"/>
  <c r="E7" i="15"/>
  <c r="I6" i="15"/>
</calcChain>
</file>

<file path=xl/sharedStrings.xml><?xml version="1.0" encoding="utf-8"?>
<sst xmlns="http://schemas.openxmlformats.org/spreadsheetml/2006/main" count="91" uniqueCount="80">
  <si>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</si>
  <si>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</si>
  <si>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</si>
  <si>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</si>
  <si>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</si>
  <si>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</si>
  <si>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</si>
  <si>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</si>
  <si>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</si>
  <si>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</si>
  <si>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</si>
  <si>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</si>
  <si>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</si>
  <si>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</si>
  <si>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</si>
  <si>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</si>
  <si>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</si>
  <si>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</si>
  <si>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</si>
  <si>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</si>
  <si>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</si>
  <si>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</si>
  <si>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</si>
  <si>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</si>
  <si>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</si>
  <si>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</si>
  <si>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</si>
  <si>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</si>
  <si>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</si>
  <si>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</si>
  <si>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</si>
  <si>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</si>
  <si>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</si>
  <si>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</si>
  <si>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</si>
  <si>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</si>
  <si>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</si>
  <si>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</si>
  <si>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</si>
  <si>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</si>
  <si>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</si>
  <si>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</si>
  <si>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</si>
  <si>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</si>
  <si>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</si>
  <si>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</si>
  <si>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</si>
  <si>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</si>
  <si>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</si>
  <si>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</si>
  <si>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</si>
  <si>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</si>
  <si>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</si>
  <si>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</si>
  <si>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</si>
  <si>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</si>
  <si>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</si>
  <si>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</si>
  <si>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</si>
  <si>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Delivery destination
|
Місце доставки</t>
  </si>
  <si>
    <t>Nyzhnya Syrovotka village, Sumy District /
село Нижня Сировотка, Сумська область</t>
  </si>
  <si>
    <t>1 pc - Horodnya, Chernihiv District/
1 шт. - м. Городня, Чернігівська область
1 pc - Snovsk, Chernihiv District/
1 шт. - м. Сновськ, Чернігівська область
1 pc - Village of Halytsynove, Mykolaiv District/
1 шт. - село Галицинове, Миколаївська область</t>
  </si>
  <si>
    <t>DDP</t>
  </si>
  <si>
    <t>Qty proposed
|
Кількість запропонована</t>
  </si>
  <si>
    <t>Village of Halytsynove, Mykolaiv District/
село Галицинове, Миколаївська область</t>
  </si>
  <si>
    <r>
      <t>ITT No. PFRU2-2025-203 Procurement of specialized vehicles</t>
    </r>
    <r>
      <rPr>
        <b/>
        <sz val="16"/>
        <color rgb="FFFF0000"/>
        <rFont val="Calibri"/>
        <family val="2"/>
        <scheme val="minor"/>
      </rPr>
      <t xml:space="preserve"> </t>
    </r>
    <r>
      <rPr>
        <b/>
        <sz val="16"/>
        <rFont val="Calibri"/>
        <family val="2"/>
        <scheme val="minor"/>
      </rPr>
      <t>| ITT № PFRU2-2025-203 Закупівля спеціалізованих транспортних засобів 
Volume 3 - Terms of Reference (ToR)/Specifications | Розділ 3 - Технічне завдання (ТЗ)/Специфікації</t>
    </r>
  </si>
  <si>
    <t>Pavlohrad, Dnipropetrovsk District/
м. Павлоград, Дніпропетровська область</t>
  </si>
  <si>
    <t>Velykodolynske settlement, Odesa District/
смт. Великодолинське, Одеська область</t>
  </si>
  <si>
    <r>
      <rPr>
        <b/>
        <i/>
        <sz val="12"/>
        <color rgb="FF000000"/>
        <rFont val="Calibri"/>
        <family val="2"/>
        <scheme val="minor"/>
      </rPr>
      <t>Міні-навантажувач колісний з бортовим поворотом SINOMACH 275F або аналог</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1) Стан - новий,  рік випуску: 2025-2026
2) Потужність двигуна: 75 к.с.
3) Вантажопідйомність: 1,05 т
4) Об'єм ковша: 0,53 м3
5) Ширина ковша: 1890 мм
6) Максимальне виривне та тягове зусилля: 25 kH
7) Висота розвантаження: 2 550 мм
8) Експлуатаційна вага ± : 3 400 кг</t>
    </r>
  </si>
  <si>
    <r>
      <rPr>
        <b/>
        <i/>
        <sz val="12"/>
        <color rgb="FF000000"/>
        <rFont val="Calibri"/>
        <family val="2"/>
        <scheme val="minor"/>
      </rPr>
      <t xml:space="preserve">Wheeled Skid-Steer Loader SINOMACH 275F or equivalent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1) Condition - new, year of manufacture: 2025-2026
2) Engine power: 75 hp
3) Load capacity: 1,05 t
4) Bucket capacity: 0,53 m3
5) Bucket width: 1890 mm
6) Maximum breakout and traction force: 25 kN
7) Dumping height: 2 550 mm
8) Operating weight ± : 3 400 kg</t>
    </r>
  </si>
  <si>
    <r>
      <rPr>
        <b/>
        <i/>
        <sz val="12"/>
        <color rgb="FF000000"/>
        <rFont val="Calibri"/>
        <family val="2"/>
        <scheme val="minor"/>
      </rPr>
      <t xml:space="preserve">XCMG XE150WB wheeled excavator or equivalent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Condition - new, year of manufacture: 2025-2026
1) Engine power - 104 kW (141 hp)
2) Bucket capacity: 0.58 m3
3) Maximum digging radius: 7.78 m
4) Boom length: 4.6 m
5) Handle length: 2.1 m
6) Digging depth: 4.63 m
7) Operating weight: 14,000 kg
8) Additional hydraulic circuit on the excavator boom (for hanging additional equipment)</t>
    </r>
  </si>
  <si>
    <r>
      <rPr>
        <b/>
        <i/>
        <sz val="12"/>
        <color rgb="FF000000"/>
        <rFont val="Calibri"/>
        <family val="2"/>
        <scheme val="minor"/>
      </rPr>
      <t xml:space="preserve">Excavator - loader XCMG XC8-S2570 or equivalent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Condition - new, year of manufacture: 2025-2026
1) Engine power - 73.5 kW (100 hp)
2) Excavator bucket volume: 0.25 m3
3) Loader bucket volume: 1.0 m3
4) Digging depth: 5,619 m
5) The maximum digging radius (from the axis of the rotary column): from 8.004 m
6) Operating weight: 8200 kg
7) Additional hydraulic circuit on the excavator boom (for hanging additional equipment)</t>
    </r>
  </si>
  <si>
    <r>
      <rPr>
        <b/>
        <i/>
        <sz val="12"/>
        <color rgb="FF000000"/>
        <rFont val="Calibri"/>
        <family val="2"/>
        <scheme val="minor"/>
      </rPr>
      <t xml:space="preserve">Excavator - loader XCMG XC8-S3570 or equivalent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 xml:space="preserve">Condition - new, year of manufacture: 2025-2026
1) Engine power - 73.5 kW (100 hp)
2) Excavator bucket volume: 0.25 m3
3) Loader bucket volume: 1.3 m3
4) Digging depth: 5,555 m
5) The maximum digging radius (from the axis of the rotary column): from 8.0 m
6) Operating weight: 9750 kg
7) Additional hydraulic circuit on the excavator boom (for hanging additional equipment)
</t>
    </r>
  </si>
  <si>
    <r>
      <rPr>
        <b/>
        <i/>
        <sz val="12"/>
        <color rgb="FF000000"/>
        <rFont val="Calibri"/>
        <family val="2"/>
        <scheme val="minor"/>
      </rPr>
      <t>XCMG XE150WB колісний екскаватор або аналог</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Стан - новий,  рік випуску: 2025-2026
1) Потужність двигуна - 104 кВт (141 к.с.)
2) Об'єм ковша: 0,58 м3
3) Максимальний радіус копання: 7,78 м
4) Довжина стріли: 4,6 м
5) Довжина рукояті: 2,1 м
6) Глибина копання: 4,63 м
7) Експлуатаційна вага: 14 000 кг
8) Додатковий гідравлічний контур на стрілі екскаватора (для навішування додаткового обладнання)</t>
    </r>
  </si>
  <si>
    <r>
      <rPr>
        <b/>
        <i/>
        <sz val="12"/>
        <color rgb="FF000000"/>
        <rFont val="Calibri"/>
        <family val="2"/>
        <scheme val="minor"/>
      </rPr>
      <t>Екскаватор - навантажувач XCMG XC8-S2570 або аналог</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Стан - новий,  рік випуску: 2025-2026
1) Потужність двигуна - 73,5 кВт (100 к.с.)
2) Об'єм ковша екскаватора: 0,25 м3
3) Об'єм ковша навантажувача: 1,0 м3
4) Глибина копання: 5,619 м
5) Максимальний радіус копання (від осі поворотної колони): від 8,004 м
6) Експлуатаційна вага: 8200 кг
7) Додатковий гідравлічний контур на стрілі екскаватора (для навішування додаткового обладнання)</t>
    </r>
  </si>
  <si>
    <r>
      <rPr>
        <b/>
        <i/>
        <sz val="12"/>
        <color rgb="FF000000"/>
        <rFont val="Calibri"/>
        <family val="2"/>
        <scheme val="minor"/>
      </rPr>
      <t>Екскаватор - навантажувач XCMG XC8-S3570 або аналог</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Стан - новий,  рік випуску: 2025-2026
1) Потужність двигуна - 73,5 кВт (100 к.с.)
2) Об'єм ковша екскаватора: 0,25 м3
3) Об'єм ковша навантажувача: 1,3 м3
4) Глибина копання: 5,555 м
5) Максимальний радіус копання (від осі поворотної колони): від 8,0 м
6) Експлуатаційна вага: 9750 кг
7) Додатковий гідравлічний контур на стрілі екскаватора (для навішування додаткового обладнання)</t>
    </r>
  </si>
  <si>
    <r>
      <rPr>
        <b/>
        <i/>
        <sz val="12"/>
        <color rgb="FF000000"/>
        <rFont val="Calibri"/>
        <family val="2"/>
        <scheme val="minor"/>
      </rPr>
      <t>Бортовий автомобіль з краном-маніпулятором або аналог</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Стан - новий,  рік випуску: 2025-2026
1) Колісна формула: 6х4
2) Вантажність авто з КМУ і бортом, кг: 15 400
3) Коробка передач: механічна
4) Тип палива: дизельне
5) Стандарти токсичності: EURO-5
6) Кількість місць в салоні автомобіля 2
7) ABS/ASR
8) Тип кузова/платформи - бокові (знімні): Прямий з відкидною спинкою та бортами
9) Матеріал боковин: Сталь
10) Матеріал підлоги: Рифлена сталь
11) Максимальний виліт стріли КМУ: 12 метрів
12) Кількість секцій стріли: 4
13) Вантажопідйомність на мінімальному вильоті: 13 460 кг, 2,5 метра (16 500 кг, 2,05 метра)
14) Вантажопідйомність на макс. вильоті: 3 235 кг, 10 метрів (2 685 кг, 12 метрів)</t>
    </r>
  </si>
  <si>
    <r>
      <rPr>
        <b/>
        <i/>
        <sz val="12"/>
        <color rgb="FF000000"/>
        <rFont val="Calibri"/>
        <family val="2"/>
        <scheme val="minor"/>
      </rPr>
      <t xml:space="preserve">On-board vehicle with manipulator crane or equivalent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Condition - new, year of manufacture: 2025-2026</t>
    </r>
    <r>
      <rPr>
        <b/>
        <sz val="12"/>
        <color rgb="FF000000"/>
        <rFont val="Calibri"/>
        <family val="2"/>
        <scheme val="minor"/>
      </rPr>
      <t xml:space="preserve">
</t>
    </r>
    <r>
      <rPr>
        <sz val="12"/>
        <color rgb="FF000000"/>
        <rFont val="Calibri"/>
        <family val="2"/>
        <scheme val="minor"/>
      </rPr>
      <t>1) Wheel formula: 6х4
2) Carrying capacity with CMU and side, kg: 15 400
3) Gearbox: mechanical
4) Fuel type: diesel
5) Toxicity standards: EURO-5
6) Number of seats in the car cabin: 2
7) ABS/ASR
8) Body/Platform Type - Sides (removable): Straight sided with folding back and sides
9) Side material: Steel
10) Floor material: Corrugated steel
11) The maximum reach of the KMU boom: 12 meters
12) Number of boom sections: 4
13) Load capacity per min. takeoff: 13,460 kg, 2.5 meters (16,500 kg, 2.05 meters)
14) Load capacity at max. takeoff: 3,235 kg, 10 meters (2,685 kg, 12 meters)</t>
    </r>
  </si>
  <si>
    <r>
      <rPr>
        <b/>
        <sz val="14"/>
        <color theme="1"/>
        <rFont val="Calibri"/>
        <family val="2"/>
        <scheme val="minor"/>
      </rPr>
      <t>Core note 1:</t>
    </r>
    <r>
      <rPr>
        <sz val="14"/>
        <color theme="1"/>
        <rFont val="Calibri"/>
        <family val="2"/>
        <scheme val="minor"/>
      </rPr>
      <t xml:space="preserve"> Delivery destination - </t>
    </r>
    <r>
      <rPr>
        <sz val="14"/>
        <rFont val="Calibri"/>
        <family val="2"/>
        <scheme val="minor"/>
      </rPr>
      <t xml:space="preserve">Sumy/Chernihiv/Mykolaiv/Dnipropetrovsk/Odesa district. </t>
    </r>
    <r>
      <rPr>
        <sz val="14"/>
        <color theme="1"/>
        <rFont val="Calibri"/>
        <family val="2"/>
        <scheme val="minor"/>
      </rPr>
      <t xml:space="preserve">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t>
    </r>
    <r>
      <rPr>
        <sz val="14"/>
        <color rgb="FFFF0000"/>
        <rFont val="Calibri"/>
        <family val="2"/>
        <scheme val="minor"/>
      </rPr>
      <t xml:space="preserve"> </t>
    </r>
    <r>
      <rPr>
        <sz val="14"/>
        <rFont val="Calibri"/>
        <family val="2"/>
        <scheme val="minor"/>
      </rPr>
      <t>Сумська/Чернігівська/Миколаївська/Дніпропетровська/Одеська область.</t>
    </r>
    <r>
      <rPr>
        <sz val="14"/>
        <color theme="1"/>
        <rFont val="Calibri"/>
        <family val="2"/>
        <scheme val="minor"/>
      </rPr>
      <t xml:space="preserve">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scheme val="minor"/>
      </rPr>
      <t>59.0475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scheme val="minor"/>
      </rPr>
      <t>59.0475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</si>
  <si>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r>
      <rPr>
        <b/>
        <i/>
        <sz val="12"/>
        <color rgb="FF000000"/>
        <rFont val="Calibri"/>
        <family val="2"/>
        <scheme val="minor"/>
      </rPr>
      <t xml:space="preserve">On-board vehicle with manipulator crane or equivalent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Condition - new, year of manufacture: 2025-2026
1) Wheel formula: 6х4
2) Carrying capacity with CMU and side, kg: 15 400
3) Gearbox: mechanical
4) Fuel type: diesel
5) Toxicity standards: EURO-5
6) Number of seats in the car cabin: 2
7) ABS/ASR
8) Body/Platform Type - Sides (removable): Straight sided with folding back and sides
9) Side material: Steel
10) Floor material: Corrugated steel
11) The maximum reach of the KMU boom: 12 meters
12) Number of boom sections: 4
13) Load capacity per min. takeoff: 13,460 kg, 2.5 meters (16,500 kg, 2.05 meters)
14) Load capacity at max. takeoff: 3,235 kg, 10 meters (2,685 kg, 12 meters)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</si>
</sst>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scheme val="minor"/>
    </font>
    <font>
      <sz val="12"/>
      <color rgb="FF000000"/>
      <name val="Calibri"/>
      <family val="2"/>
      <scheme val="minor"/>
    </font>
    <font>
      <b/>
      <u/>
      <sz val="12"/>
      <color rgb="FF000000"/>
      <name val="Calibri"/>
      <family val="2"/>
      <scheme val="minor"/>
    </font>
    <font>
      <b/>
      <u/>
      <sz val="14"/>
      <color theme="1"/>
      <name val="Calibri"/>
      <family val="2"/>
      <scheme val="minor"/>
    </font>
    <font>
      <b/>
      <sz val="16"/>
      <color rgb="FFFF0000"/>
      <name val="Calibri"/>
      <family val="2"/>
      <scheme val="minor"/>
    </font>
    <font>
      <sz val="14"/>
      <color rgb="FFFF0000"/>
      <name val="Calibri"/>
      <family val="2"/>
      <scheme val="minor"/>
    </font>
    <font>
      <sz val="14"/>
      <name val="Calibri"/>
      <family val="2"/>
      <scheme val="minor"/>
    </font>
    <font>
      <b/>
      <sz val="12"/>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medium">
        <color indexed="64"/>
      </left>
      <right style="thin">
        <color auto="1"/>
      </right>
      <top style="thin">
        <color auto="1"/>
      </top>
      <bottom/>
      <diagonal/>
    </border>
    <border>
      <left style="thick">
        <color auto="1"/>
      </left>
      <right style="thin">
        <color auto="1"/>
      </right>
      <top style="thin">
        <color auto="1"/>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7">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3" fillId="3" borderId="30" xfId="0" applyFont="1" applyFill="1" applyBorder="1" applyAlignment="1">
      <alignment horizontal="center" vertical="top" wrapText="1"/>
    </xf>
    <xf numFmtId="0" fontId="17" fillId="4" borderId="28" xfId="0" applyFont="1" applyFill="1" applyBorder="1" applyAlignment="1">
      <alignment horizontal="center" vertical="center" wrapText="1"/>
    </xf>
    <xf numFmtId="0" fontId="24" fillId="4" borderId="11" xfId="0" applyFont="1" applyFill="1" applyBorder="1" applyAlignment="1">
      <alignment horizontal="left" vertical="top" wrapText="1"/>
    </xf>
    <xf numFmtId="0" fontId="17" fillId="4" borderId="29"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6" fillId="3" borderId="11" xfId="1" applyNumberFormat="1" applyFont="1" applyFill="1" applyBorder="1" applyAlignment="1">
      <alignment horizontal="center" vertical="center"/>
    </xf>
    <xf numFmtId="0" fontId="17" fillId="0" borderId="11" xfId="0" applyFont="1" applyBorder="1" applyAlignment="1">
      <alignment horizontal="center" vertical="center" wrapText="1"/>
    </xf>
    <xf numFmtId="0" fontId="2" fillId="3" borderId="11" xfId="0" applyFont="1" applyFill="1" applyBorder="1" applyAlignment="1">
      <alignment horizontal="center" vertical="top" wrapText="1"/>
    </xf>
    <xf numFmtId="0" fontId="24" fillId="4"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19" xfId="5" applyFont="1" applyBorder="1" applyAlignment="1">
      <alignment horizontal="left" vertical="top" wrapText="1"/>
    </xf>
    <xf numFmtId="0" fontId="20" fillId="0" borderId="3" xfId="5" applyFont="1" applyBorder="1" applyAlignment="1">
      <alignment horizontal="left" vertical="top" wrapText="1"/>
    </xf>
    <xf numFmtId="0" fontId="20"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8</xdr:col>
      <xdr:colOff>304800</xdr:colOff>
      <xdr:row>11</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10</xdr:row>
      <xdr:rowOff>0</xdr:rowOff>
    </xdr:from>
    <xdr:to>
      <xdr:col>8</xdr:col>
      <xdr:colOff>304800</xdr:colOff>
      <xdr:row>11</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8"/>
  <sheetViews>
    <sheetView tabSelected="1" topLeftCell="D1" zoomScale="85" zoomScaleNormal="85" zoomScaleSheetLayoutView="85" zoomScalePageLayoutView="55" workbookViewId="0">
      <selection activeCell="C6" sqref="C6"/>
    </sheetView>
  </sheetViews>
  <sheetFormatPr defaultColWidth="9.109375" defaultRowHeight="13.8"/>
  <cols>
    <col min="1" max="1" width="5.6640625" style="2" customWidth="1"/>
    <col min="2" max="3" width="111.6640625" style="3" customWidth="1"/>
    <col min="4" max="4" width="32.88671875" style="3" customWidth="1"/>
    <col min="5" max="5" width="30.6640625" style="4" customWidth="1"/>
    <col min="6" max="6" width="37.6640625" style="2" customWidth="1"/>
    <col min="7" max="7" width="60.6640625" style="2" customWidth="1"/>
    <col min="8" max="8" width="25.6640625" style="2" customWidth="1"/>
    <col min="9" max="10" width="25.6640625" style="6" customWidth="1"/>
    <col min="11" max="12" width="21.33203125" style="2" customWidth="1"/>
    <col min="13" max="16384" width="9.109375" style="2"/>
  </cols>
  <sheetData>
    <row r="1" spans="1:19" ht="63.75" customHeight="1">
      <c r="A1" s="69" t="s">
        <v>65</v>
      </c>
      <c r="B1" s="70"/>
      <c r="C1" s="70"/>
      <c r="D1" s="70"/>
      <c r="E1" s="70"/>
      <c r="F1" s="70"/>
      <c r="G1" s="70"/>
      <c r="H1" s="70"/>
      <c r="I1" s="70"/>
      <c r="J1" s="70"/>
      <c r="K1" s="70"/>
      <c r="L1" s="21"/>
    </row>
    <row r="2" spans="1:19" ht="7.5" customHeight="1">
      <c r="A2" s="22"/>
      <c r="B2" s="14"/>
      <c r="C2" s="13"/>
      <c r="D2" s="13"/>
      <c r="E2" s="14"/>
      <c r="F2" s="14"/>
      <c r="G2" s="14"/>
      <c r="H2" s="14"/>
      <c r="I2" s="14"/>
      <c r="J2" s="14"/>
      <c r="K2" s="15"/>
      <c r="L2" s="23"/>
    </row>
    <row r="3" spans="1:19" s="1" customFormat="1" ht="120.6" customHeight="1">
      <c r="A3" s="24" t="s">
        <v>0</v>
      </c>
      <c r="B3" s="16" t="s">
        <v>1</v>
      </c>
      <c r="C3" s="16" t="s">
        <v>2</v>
      </c>
      <c r="D3" s="16" t="s">
        <v>59</v>
      </c>
      <c r="E3" s="16" t="s">
        <v>3</v>
      </c>
      <c r="F3" s="17" t="s">
        <v>4</v>
      </c>
      <c r="G3" s="16" t="s">
        <v>5</v>
      </c>
      <c r="H3" s="16" t="s">
        <v>6</v>
      </c>
      <c r="I3" s="18" t="s">
        <v>7</v>
      </c>
      <c r="J3" s="18" t="s">
        <v>63</v>
      </c>
      <c r="K3" s="28" t="s">
        <v>8</v>
      </c>
      <c r="L3" s="29" t="s">
        <v>9</v>
      </c>
    </row>
    <row r="4" spans="1:19" ht="187.2">
      <c r="A4" s="39">
        <v>1</v>
      </c>
      <c r="B4" s="38" t="s">
        <v>72</v>
      </c>
      <c r="C4" s="38" t="s">
        <v>75</v>
      </c>
      <c r="D4" s="44" t="s">
        <v>60</v>
      </c>
      <c r="E4" s="37">
        <v>1</v>
      </c>
      <c r="F4" s="36"/>
      <c r="G4" s="43"/>
      <c r="H4" s="43"/>
      <c r="I4" s="42"/>
      <c r="J4" s="42"/>
      <c r="K4" s="41">
        <v>0</v>
      </c>
      <c r="L4" s="40">
        <f>J4*K4</f>
        <v>0</v>
      </c>
    </row>
    <row r="5" spans="1:19" ht="182.25" customHeight="1">
      <c r="A5" s="39">
        <v>2</v>
      </c>
      <c r="B5" s="38" t="s">
        <v>71</v>
      </c>
      <c r="C5" s="38" t="s">
        <v>74</v>
      </c>
      <c r="D5" s="45" t="s">
        <v>61</v>
      </c>
      <c r="E5" s="37">
        <v>3</v>
      </c>
      <c r="F5" s="36"/>
      <c r="G5" s="43"/>
      <c r="H5" s="43"/>
      <c r="I5" s="42"/>
      <c r="J5" s="42"/>
      <c r="K5" s="41">
        <v>0</v>
      </c>
      <c r="L5" s="40">
        <f t="shared" ref="L5" si="0">J5*K5</f>
        <v>0</v>
      </c>
    </row>
    <row r="6" spans="1:19" ht="300" customHeight="1">
      <c r="A6" s="39">
        <v>3</v>
      </c>
      <c r="B6" s="38" t="s">
        <v>79</v>
      </c>
      <c r="C6" s="38" t="s">
        <v>76</v>
      </c>
      <c r="D6" s="45" t="s">
        <v>64</v>
      </c>
      <c r="E6" s="37">
        <v>1</v>
      </c>
      <c r="F6" s="36"/>
      <c r="G6" s="43"/>
      <c r="H6" s="43"/>
      <c r="I6" s="42"/>
      <c r="J6" s="42"/>
      <c r="K6" s="41">
        <v>0</v>
      </c>
      <c r="L6" s="40">
        <f>J6*K6</f>
        <v>0</v>
      </c>
    </row>
    <row r="7" spans="1:19" ht="202.5" customHeight="1">
      <c r="A7" s="39">
        <v>4</v>
      </c>
      <c r="B7" s="38" t="s">
        <v>70</v>
      </c>
      <c r="C7" s="38" t="s">
        <v>73</v>
      </c>
      <c r="D7" s="45" t="s">
        <v>66</v>
      </c>
      <c r="E7" s="37">
        <v>1</v>
      </c>
      <c r="F7" s="36"/>
      <c r="G7" s="43"/>
      <c r="H7" s="43"/>
      <c r="I7" s="42"/>
      <c r="J7" s="42"/>
      <c r="K7" s="41">
        <v>0</v>
      </c>
      <c r="L7" s="40">
        <f>J7*K7</f>
        <v>0</v>
      </c>
    </row>
    <row r="8" spans="1:19" ht="291.75" customHeight="1">
      <c r="A8" s="39">
        <v>5</v>
      </c>
      <c r="B8" s="38" t="s">
        <v>77</v>
      </c>
      <c r="C8" s="38" t="s">
        <v>76</v>
      </c>
      <c r="D8" s="45" t="s">
        <v>67</v>
      </c>
      <c r="E8" s="37">
        <v>1</v>
      </c>
      <c r="F8" s="36"/>
      <c r="G8" s="43"/>
      <c r="H8" s="43"/>
      <c r="I8" s="42"/>
      <c r="J8" s="42"/>
      <c r="K8" s="41">
        <v>0</v>
      </c>
      <c r="L8" s="40">
        <f>J8*K8</f>
        <v>0</v>
      </c>
    </row>
    <row r="9" spans="1:19" ht="171.6">
      <c r="A9" s="39">
        <v>6</v>
      </c>
      <c r="B9" s="38" t="s">
        <v>69</v>
      </c>
      <c r="C9" s="38" t="s">
        <v>68</v>
      </c>
      <c r="D9" s="45" t="s">
        <v>67</v>
      </c>
      <c r="E9" s="37">
        <v>1</v>
      </c>
      <c r="F9" s="36"/>
      <c r="G9" s="43"/>
      <c r="H9" s="43"/>
      <c r="I9" s="42"/>
      <c r="J9" s="42"/>
      <c r="K9" s="41">
        <v>0</v>
      </c>
      <c r="L9" s="40">
        <f>J9*K9</f>
        <v>0</v>
      </c>
    </row>
    <row r="10" spans="1:19" ht="15.6">
      <c r="A10" s="51" t="s">
        <v>10</v>
      </c>
      <c r="B10" s="52"/>
      <c r="C10" s="52"/>
      <c r="D10" s="52"/>
      <c r="E10" s="52"/>
      <c r="F10" s="52"/>
      <c r="G10" s="52"/>
      <c r="H10" s="52"/>
      <c r="I10" s="52"/>
      <c r="J10" s="52"/>
      <c r="K10" s="53"/>
      <c r="L10" s="25">
        <f>SUM(L4:L9)</f>
        <v>0</v>
      </c>
    </row>
    <row r="11" spans="1:19">
      <c r="A11" s="26"/>
      <c r="L11" s="27"/>
    </row>
    <row r="12" spans="1:19" ht="342" customHeight="1">
      <c r="A12" s="71" t="s">
        <v>78</v>
      </c>
      <c r="B12" s="72"/>
      <c r="C12" s="72"/>
      <c r="D12" s="72"/>
      <c r="E12" s="72"/>
      <c r="F12" s="72"/>
      <c r="G12" s="72"/>
      <c r="H12" s="72"/>
      <c r="I12" s="72"/>
      <c r="J12" s="72"/>
      <c r="K12" s="72"/>
      <c r="L12" s="73"/>
      <c r="P12" s="19"/>
      <c r="Q12" s="19"/>
      <c r="R12" s="19"/>
      <c r="S12" s="19"/>
    </row>
    <row r="13" spans="1:19" ht="15.6">
      <c r="A13" s="74" t="s">
        <v>11</v>
      </c>
      <c r="B13" s="75"/>
      <c r="C13" s="75"/>
      <c r="D13" s="75"/>
      <c r="E13" s="75"/>
      <c r="F13" s="75"/>
      <c r="G13" s="75"/>
      <c r="H13" s="75"/>
      <c r="I13" s="75"/>
      <c r="J13" s="75"/>
      <c r="K13" s="75"/>
      <c r="L13" s="76"/>
      <c r="P13" s="19"/>
      <c r="Q13" s="19"/>
      <c r="R13" s="19"/>
      <c r="S13" s="19"/>
    </row>
    <row r="14" spans="1:19" ht="37.950000000000003" customHeight="1">
      <c r="A14" s="46" t="s">
        <v>12</v>
      </c>
      <c r="B14" s="47"/>
      <c r="C14" s="47"/>
      <c r="D14" s="47"/>
      <c r="E14" s="47"/>
      <c r="F14" s="47"/>
      <c r="G14" s="47"/>
      <c r="H14" s="47"/>
      <c r="I14" s="47"/>
      <c r="J14" s="48"/>
      <c r="K14" s="56" t="s">
        <v>62</v>
      </c>
      <c r="L14" s="57"/>
      <c r="P14" s="20"/>
      <c r="Q14" s="20"/>
      <c r="R14" s="20"/>
      <c r="S14" s="20"/>
    </row>
    <row r="15" spans="1:19" ht="37.950000000000003" customHeight="1">
      <c r="A15" s="46" t="s">
        <v>13</v>
      </c>
      <c r="B15" s="47"/>
      <c r="C15" s="47"/>
      <c r="D15" s="47"/>
      <c r="E15" s="47"/>
      <c r="F15" s="47"/>
      <c r="G15" s="47"/>
      <c r="H15" s="47"/>
      <c r="I15" s="47"/>
      <c r="J15" s="48"/>
      <c r="K15" s="54"/>
      <c r="L15" s="55"/>
      <c r="P15" s="20"/>
      <c r="Q15" s="20"/>
      <c r="R15" s="20"/>
      <c r="S15" s="20"/>
    </row>
    <row r="16" spans="1:19" ht="37.950000000000003" customHeight="1">
      <c r="A16" s="81" t="s">
        <v>14</v>
      </c>
      <c r="B16" s="82"/>
      <c r="C16" s="82"/>
      <c r="D16" s="82"/>
      <c r="E16" s="82"/>
      <c r="F16" s="82"/>
      <c r="G16" s="82"/>
      <c r="H16" s="82"/>
      <c r="I16" s="82"/>
      <c r="J16" s="83"/>
      <c r="K16" s="77"/>
      <c r="L16" s="78"/>
      <c r="P16" s="20"/>
      <c r="Q16" s="20"/>
      <c r="R16" s="20"/>
      <c r="S16" s="20"/>
    </row>
    <row r="17" spans="1:19" ht="36.6" customHeight="1">
      <c r="A17" s="46" t="s">
        <v>15</v>
      </c>
      <c r="B17" s="47"/>
      <c r="C17" s="47"/>
      <c r="D17" s="47"/>
      <c r="E17" s="47"/>
      <c r="F17" s="47"/>
      <c r="G17" s="47"/>
      <c r="H17" s="47"/>
      <c r="I17" s="47"/>
      <c r="J17" s="48"/>
      <c r="K17" s="58"/>
      <c r="L17" s="59"/>
    </row>
    <row r="18" spans="1:19" ht="36.6" customHeight="1">
      <c r="A18" s="46" t="s">
        <v>16</v>
      </c>
      <c r="B18" s="47"/>
      <c r="C18" s="47"/>
      <c r="D18" s="47"/>
      <c r="E18" s="47"/>
      <c r="F18" s="47"/>
      <c r="G18" s="47"/>
      <c r="H18" s="47"/>
      <c r="I18" s="47"/>
      <c r="J18" s="48"/>
      <c r="K18" s="30"/>
      <c r="L18" s="31"/>
    </row>
    <row r="19" spans="1:19" ht="37.950000000000003" customHeight="1">
      <c r="A19" s="46" t="s">
        <v>17</v>
      </c>
      <c r="B19" s="47"/>
      <c r="C19" s="47"/>
      <c r="D19" s="47"/>
      <c r="E19" s="47"/>
      <c r="F19" s="47"/>
      <c r="G19" s="47"/>
      <c r="H19" s="47"/>
      <c r="I19" s="47"/>
      <c r="J19" s="48"/>
      <c r="K19" s="79" t="s">
        <v>18</v>
      </c>
      <c r="L19" s="80"/>
      <c r="P19" s="20"/>
      <c r="Q19" s="20"/>
      <c r="R19" s="20"/>
      <c r="S19" s="20"/>
    </row>
    <row r="20" spans="1:19" ht="36.6" customHeight="1">
      <c r="A20" s="46" t="s">
        <v>19</v>
      </c>
      <c r="B20" s="47"/>
      <c r="C20" s="47"/>
      <c r="D20" s="47"/>
      <c r="E20" s="47"/>
      <c r="F20" s="47"/>
      <c r="G20" s="47"/>
      <c r="H20" s="47"/>
      <c r="I20" s="47"/>
      <c r="J20" s="48"/>
      <c r="K20" s="58"/>
      <c r="L20" s="59"/>
    </row>
    <row r="21" spans="1:19" ht="33.6" customHeight="1">
      <c r="A21" s="46" t="s">
        <v>20</v>
      </c>
      <c r="B21" s="47"/>
      <c r="C21" s="47"/>
      <c r="D21" s="47"/>
      <c r="E21" s="47"/>
      <c r="F21" s="47"/>
      <c r="G21" s="47"/>
      <c r="H21" s="47"/>
      <c r="I21" s="47"/>
      <c r="J21" s="48"/>
      <c r="K21" s="58"/>
      <c r="L21" s="59"/>
    </row>
    <row r="22" spans="1:19" ht="37.950000000000003" customHeight="1">
      <c r="A22" s="60" t="s">
        <v>21</v>
      </c>
      <c r="B22" s="61"/>
      <c r="C22" s="61"/>
      <c r="D22" s="61"/>
      <c r="E22" s="61"/>
      <c r="F22" s="61"/>
      <c r="G22" s="61"/>
      <c r="H22" s="61"/>
      <c r="I22" s="61"/>
      <c r="J22" s="62"/>
      <c r="K22" s="56"/>
      <c r="L22" s="57"/>
    </row>
    <row r="23" spans="1:19" ht="108" customHeight="1">
      <c r="A23" s="46" t="s">
        <v>22</v>
      </c>
      <c r="B23" s="47"/>
      <c r="C23" s="47"/>
      <c r="D23" s="47"/>
      <c r="E23" s="47"/>
      <c r="F23" s="47"/>
      <c r="G23" s="47"/>
      <c r="H23" s="47"/>
      <c r="I23" s="47"/>
      <c r="J23" s="48"/>
      <c r="K23" s="54"/>
      <c r="L23" s="55"/>
    </row>
    <row r="24" spans="1:19" ht="37.950000000000003" customHeight="1">
      <c r="A24" s="60" t="s">
        <v>23</v>
      </c>
      <c r="B24" s="61"/>
      <c r="C24" s="61"/>
      <c r="D24" s="61"/>
      <c r="E24" s="61"/>
      <c r="F24" s="61"/>
      <c r="G24" s="61"/>
      <c r="H24" s="61"/>
      <c r="I24" s="61"/>
      <c r="J24" s="62"/>
      <c r="K24" s="56"/>
      <c r="L24" s="57"/>
    </row>
    <row r="25" spans="1:19" ht="37.950000000000003" customHeight="1">
      <c r="A25" s="46" t="s">
        <v>24</v>
      </c>
      <c r="B25" s="47"/>
      <c r="C25" s="47"/>
      <c r="D25" s="47"/>
      <c r="E25" s="47"/>
      <c r="F25" s="47"/>
      <c r="G25" s="47"/>
      <c r="H25" s="47"/>
      <c r="I25" s="47"/>
      <c r="J25" s="48"/>
      <c r="K25" s="54"/>
      <c r="L25" s="55"/>
    </row>
    <row r="26" spans="1:19" ht="37.950000000000003" customHeight="1">
      <c r="A26" s="60" t="s">
        <v>25</v>
      </c>
      <c r="B26" s="61"/>
      <c r="C26" s="61"/>
      <c r="D26" s="61"/>
      <c r="E26" s="61"/>
      <c r="F26" s="61"/>
      <c r="G26" s="61"/>
      <c r="H26" s="61"/>
      <c r="I26" s="61"/>
      <c r="J26" s="62"/>
      <c r="K26" s="56"/>
      <c r="L26" s="57"/>
    </row>
    <row r="27" spans="1:19" ht="37.950000000000003" customHeight="1">
      <c r="A27" s="63" t="s">
        <v>26</v>
      </c>
      <c r="B27" s="64"/>
      <c r="C27" s="64"/>
      <c r="D27" s="64"/>
      <c r="E27" s="64"/>
      <c r="F27" s="64"/>
      <c r="G27" s="64"/>
      <c r="H27" s="64"/>
      <c r="I27" s="64"/>
      <c r="J27" s="65"/>
      <c r="K27" s="49"/>
      <c r="L27" s="50"/>
    </row>
    <row r="28" spans="1:19" ht="39" customHeight="1" thickBot="1">
      <c r="A28" s="66" t="s">
        <v>27</v>
      </c>
      <c r="B28" s="67"/>
      <c r="C28" s="67"/>
      <c r="D28" s="67"/>
      <c r="E28" s="67"/>
      <c r="F28" s="67"/>
      <c r="G28" s="67"/>
      <c r="H28" s="67"/>
      <c r="I28" s="67"/>
      <c r="J28" s="67"/>
      <c r="K28" s="67"/>
      <c r="L28" s="68"/>
    </row>
  </sheetData>
  <protectedRanges>
    <protectedRange sqref="I4:J9" name="data_1"/>
  </protectedRanges>
  <autoFilter ref="A3:S3" xr:uid="{00000000-0001-0000-0000-000000000000}"/>
  <mergeCells count="32">
    <mergeCell ref="A28:L28"/>
    <mergeCell ref="K24:L24"/>
    <mergeCell ref="K21:L21"/>
    <mergeCell ref="K14:L14"/>
    <mergeCell ref="A1:K1"/>
    <mergeCell ref="K20:L20"/>
    <mergeCell ref="A12:L12"/>
    <mergeCell ref="A13:L13"/>
    <mergeCell ref="K15:L15"/>
    <mergeCell ref="K16:L16"/>
    <mergeCell ref="K19:L19"/>
    <mergeCell ref="A14:J14"/>
    <mergeCell ref="A15:J15"/>
    <mergeCell ref="A16:J16"/>
    <mergeCell ref="A17:J17"/>
    <mergeCell ref="A18:J18"/>
    <mergeCell ref="A19:J19"/>
    <mergeCell ref="A20:J20"/>
    <mergeCell ref="K27:L27"/>
    <mergeCell ref="A10:K10"/>
    <mergeCell ref="K25:L25"/>
    <mergeCell ref="K26:L26"/>
    <mergeCell ref="K22:L22"/>
    <mergeCell ref="K23:L23"/>
    <mergeCell ref="K17:L17"/>
    <mergeCell ref="A21:J21"/>
    <mergeCell ref="A22:J22"/>
    <mergeCell ref="A23:J23"/>
    <mergeCell ref="A24:J24"/>
    <mergeCell ref="A25:J25"/>
    <mergeCell ref="A26:J26"/>
    <mergeCell ref="A27:J27"/>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72.8">
      <c r="F15" s="33" t="s">
        <v>34</v>
      </c>
      <c r="G15" s="33" t="s">
        <v>35</v>
      </c>
      <c r="H15" s="9">
        <v>22.57</v>
      </c>
      <c r="I15" s="9">
        <v>30</v>
      </c>
      <c r="J15" s="9">
        <f>H15*I15</f>
        <v>677.1</v>
      </c>
    </row>
    <row r="16" spans="4:10" ht="172.8">
      <c r="F16" s="33" t="s">
        <v>36</v>
      </c>
      <c r="G16" s="33" t="s">
        <v>37</v>
      </c>
      <c r="H16" s="9">
        <v>19.420000000000002</v>
      </c>
      <c r="I16" s="9">
        <v>150</v>
      </c>
      <c r="J16" s="9">
        <f>H16*I16</f>
        <v>2913.0000000000005</v>
      </c>
    </row>
    <row r="17" spans="10:10" ht="15.6">
      <c r="J17" s="11">
        <f>SUM(J15:J16)</f>
        <v>3590.1000000000004</v>
      </c>
    </row>
    <row r="47" spans="5:10">
      <c r="E47" s="84" t="s">
        <v>38</v>
      </c>
      <c r="F47" s="85"/>
      <c r="G47" s="85"/>
      <c r="H47" s="85"/>
      <c r="I47" s="85"/>
      <c r="J47" s="86"/>
    </row>
    <row r="48" spans="5:10">
      <c r="E48" s="5"/>
      <c r="F48" s="34" t="s">
        <v>39</v>
      </c>
      <c r="G48" s="34" t="s">
        <v>40</v>
      </c>
      <c r="H48" s="34" t="s">
        <v>41</v>
      </c>
      <c r="I48" s="34" t="s">
        <v>42</v>
      </c>
      <c r="J48" s="34" t="s">
        <v>43</v>
      </c>
    </row>
    <row r="49" spans="5:10" ht="100.8">
      <c r="E49" s="5">
        <v>227</v>
      </c>
      <c r="F49" s="35" t="s">
        <v>44</v>
      </c>
      <c r="G49" s="34" t="s">
        <v>45</v>
      </c>
      <c r="H49" s="5">
        <v>14</v>
      </c>
      <c r="I49" s="5">
        <v>188.3</v>
      </c>
      <c r="J49" s="9">
        <f>H49*I49</f>
        <v>2636.2000000000003</v>
      </c>
    </row>
    <row r="50" spans="5:10" ht="28.8">
      <c r="E50" s="5">
        <v>228</v>
      </c>
      <c r="F50" s="35" t="s">
        <v>46</v>
      </c>
      <c r="G50" s="34" t="s">
        <v>47</v>
      </c>
      <c r="H50" s="5">
        <v>510</v>
      </c>
      <c r="I50" s="5">
        <v>1.87</v>
      </c>
      <c r="J50" s="9">
        <f>H50*I50</f>
        <v>953.7</v>
      </c>
    </row>
    <row r="51" spans="5:10">
      <c r="E51" s="5"/>
      <c r="F51" s="5"/>
      <c r="G51" s="5"/>
      <c r="H51" s="5"/>
      <c r="I51" s="5"/>
      <c r="J51" s="12">
        <f>SUM(J49:J50)</f>
        <v>3589.9000000000005</v>
      </c>
    </row>
    <row r="52" spans="5:10">
      <c r="E52" s="84" t="s">
        <v>48</v>
      </c>
      <c r="F52" s="85"/>
      <c r="G52" s="85"/>
      <c r="H52" s="85"/>
      <c r="I52" s="85"/>
      <c r="J52" s="86"/>
    </row>
    <row r="53" spans="5:10" ht="57.6">
      <c r="E53" s="5">
        <v>227</v>
      </c>
      <c r="F53" s="35" t="s">
        <v>49</v>
      </c>
      <c r="G53" s="34" t="s">
        <v>50</v>
      </c>
      <c r="H53" s="5">
        <v>30</v>
      </c>
      <c r="I53" s="5">
        <v>22.57</v>
      </c>
      <c r="J53" s="9">
        <f>H53*I53</f>
        <v>677.1</v>
      </c>
    </row>
    <row r="54" spans="5:10" ht="57.6">
      <c r="E54" s="5">
        <v>228</v>
      </c>
      <c r="F54" s="35" t="s">
        <v>51</v>
      </c>
      <c r="G54" s="34"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52</v>
      </c>
      <c r="F2">
        <v>411</v>
      </c>
      <c r="G2" t="s">
        <v>53</v>
      </c>
      <c r="H2" t="s">
        <v>54</v>
      </c>
    </row>
    <row r="3" spans="5:8" ht="43.2">
      <c r="E3" s="7" t="s">
        <v>55</v>
      </c>
      <c r="F3">
        <v>186</v>
      </c>
      <c r="G3" t="s">
        <v>53</v>
      </c>
      <c r="H3" t="s">
        <v>54</v>
      </c>
    </row>
    <row r="4" spans="5:8" ht="57.6">
      <c r="E4" s="7" t="s">
        <v>56</v>
      </c>
      <c r="F4">
        <v>33</v>
      </c>
      <c r="G4" t="s">
        <v>53</v>
      </c>
      <c r="H4" t="s">
        <v>54</v>
      </c>
    </row>
    <row r="5" spans="5:8" ht="43.2">
      <c r="E5" s="7" t="s">
        <v>52</v>
      </c>
      <c r="F5">
        <v>250</v>
      </c>
      <c r="G5" t="s">
        <v>53</v>
      </c>
      <c r="H5" s="7" t="s">
        <v>57</v>
      </c>
    </row>
    <row r="6" spans="5:8" ht="43.2">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purl.org/dc/terms/"/>
    <ds:schemaRef ds:uri="c7a56a3d-16e2-4b65-9c40-9ed138b763d7"/>
    <ds:schemaRef ds:uri="http://www.w3.org/XML/1998/namespace"/>
    <ds:schemaRef ds:uri="http://purl.org/dc/dcmitype/"/>
    <ds:schemaRef ds:uri="8d7096d6-fc66-4344-9e3f-2445529a09f6"/>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2026-03-16T09:08:51Z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