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373_Generator ITT/02 Solicitation/to be published/"/>
    </mc:Choice>
  </mc:AlternateContent>
  <xr:revisionPtr revIDLastSave="263" documentId="6_{80C86804-721C-4D60-B8DC-6DA0827E8964}" xr6:coauthVersionLast="47" xr6:coauthVersionMax="47" xr10:uidLastSave="{5BFF3534-A24B-4BB4-81D1-DF4EAF2F9EE5}"/>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ToR!$A$3:$F$6</definedName>
    <definedName name="_xlnm.Print_Area" localSheetId="0">ToR!$A$1:$H$6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6" i="13"/>
  <c r="J55" i="15"/>
  <c r="J54" i="15"/>
  <c r="J53" i="15"/>
  <c r="J51" i="15"/>
  <c r="J50" i="15"/>
  <c r="J49" i="15"/>
  <c r="J16" i="15"/>
  <c r="J15" i="15"/>
  <c r="J17" i="15"/>
  <c r="I5" i="15"/>
  <c r="I4" i="15"/>
  <c r="E7" i="15"/>
  <c r="I6" i="15"/>
</calcChain>
</file>

<file path=xl/sharedStrings.xml><?xml version="1.0" encoding="utf-8"?>
<sst xmlns="http://schemas.openxmlformats.org/spreadsheetml/2006/main" count="71" uniqueCount="62">
  <si>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</si>
  <si>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</si>
  <si>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</si>
  <si>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</si>
  <si>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</si>
  <si>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</si>
  <si>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</si>
  <si>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</si>
  <si>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</si>
  <si>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</si>
  <si>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</si>
  <si>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</si>
  <si>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</si>
  <si>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</si>
  <si>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</si>
  <si>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</si>
  <si>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</si>
  <si>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</si>
  <si>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</si>
  <si>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</si>
  <si>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</si>
  <si>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</si>
  <si>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</si>
  <si>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</si>
  <si>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</si>
  <si>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</si>
  <si>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</si>
  <si>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</si>
  <si>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</si>
  <si>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</si>
  <si>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</si>
  <si>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</si>
  <si>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</si>
  <si>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</si>
  <si>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</si>
  <si>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</si>
  <si>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</si>
  <si>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</si>
  <si>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</si>
  <si>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</si>
  <si>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</si>
  <si>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</si>
  <si>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</si>
  <si>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</si>
  <si>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</si>
  <si>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</si>
  <si>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</si>
  <si>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</si>
  <si>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</si>
  <si>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</si>
  <si>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GBP | Фунти Стерлінги</t>
  </si>
  <si>
    <t>Unit Price, GBP excl. VAT
| 
Ціна за од-цю, Фунти Стерлінги без ПДВ</t>
  </si>
  <si>
    <t>Total Price, GBP excl. VAT
|
 Загальна ціна, фунтів стерлінгів без ПДВ</t>
  </si>
  <si>
    <t xml:space="preserve">Warranty on offered item:
Гарантія на запропонований товар: 		 </t>
  </si>
  <si>
    <t>Proposed description &amp; technical specifications (include brand &amp; model (if applicable), etc.) 
|
Пропонований опис і технічні характеристики (включаючи марку та модель (за наявності), тощо)</t>
  </si>
  <si>
    <t>Total amount GBP VAT excl. |
Загальна сума фунтів стерлінгів без ПДВ</t>
  </si>
  <si>
    <t>LOT 1 | ЛОТ 1</t>
  </si>
  <si>
    <t>DDP destination</t>
  </si>
  <si>
    <r>
      <t xml:space="preserve">Дизельний генератор BAUDOUIN 12M33G1400/5 </t>
    </r>
    <r>
      <rPr>
        <b/>
        <sz val="12"/>
        <rFont val="Calibri"/>
        <family val="2"/>
        <scheme val="minor"/>
      </rPr>
      <t>або еквівалент</t>
    </r>
    <r>
      <rPr>
        <sz val="12"/>
        <rFont val="Calibri"/>
        <family val="2"/>
        <scheme val="minor"/>
      </rPr>
      <t xml:space="preserve">
(1400/1120 kVA/kW; 3 фази; у кожусі; паливний бак 2072 л; витрата палива при повному навантаженні 217,6 л/год; автоматичний регулятор напруги AVR АВР (автоматичне введення резерву))</t>
    </r>
  </si>
  <si>
    <r>
      <t xml:space="preserve">Diesel Generator BAUDOUIN 12M33G1400/5 </t>
    </r>
    <r>
      <rPr>
        <b/>
        <sz val="12"/>
        <rFont val="Calibri"/>
        <family val="2"/>
        <scheme val="minor"/>
      </rPr>
      <t>or equivalent</t>
    </r>
    <r>
      <rPr>
        <sz val="12"/>
        <rFont val="Calibri"/>
        <family val="2"/>
        <scheme val="minor"/>
      </rPr>
      <t xml:space="preserve">
(1400/1120 kVA/kW; 3 phases; in casing; 2072-liter tank; fuel consumption at full load 217,6 l/h; Automatic Voltage Regulator AVR AVR (avtomatic standby input)/</t>
    </r>
  </si>
  <si>
    <r>
      <rPr>
        <b/>
        <sz val="14"/>
        <color rgb="FF000000"/>
        <rFont val="Calibri"/>
        <family val="2"/>
        <scheme val="minor"/>
      </rPr>
      <t>Core note 1:</t>
    </r>
    <r>
      <rPr>
        <sz val="14"/>
        <color rgb="FF000000"/>
        <rFont val="Calibri"/>
        <family val="2"/>
        <scheme val="minor"/>
      </rPr>
      <t xml:space="preserve"> Delivery destination - Kyiv oblast. 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Київська обл.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58.4846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58.4846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</si>
  <si>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ITT No. PFRU2-2025-373 Procurement of Diesel generators | ITT № PFRU2-2025-373 Закупівля Дизельних генераторів
Volume 3 - Terms of Reference (ToR)/Specifications | Розділ 3 - Технічне завдання (ТЗ)/Специфікації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</si>
</sst>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u/>
      <sz val="14"/>
      <color rgb="FF000000"/>
      <name val="Calibri"/>
      <family val="2"/>
      <scheme val="minor"/>
    </font>
    <font>
      <b/>
      <sz val="12"/>
      <name val="Calibri"/>
      <family val="2"/>
      <scheme val="minor"/>
    </font>
    <font>
      <b/>
      <sz val="18"/>
      <color theme="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ck">
        <color auto="1"/>
      </left>
      <right style="thin">
        <color indexed="64"/>
      </right>
      <top style="thin">
        <color auto="1"/>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auto="1"/>
      </left>
      <right style="thin">
        <color indexed="64"/>
      </right>
      <top/>
      <bottom/>
      <diagonal/>
    </border>
    <border>
      <left style="thin">
        <color indexed="64"/>
      </left>
      <right style="medium">
        <color indexed="64"/>
      </right>
      <top/>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85">
    <xf numFmtId="0" fontId="0" fillId="0" borderId="0" xfId="0"/>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9" fillId="2" borderId="8"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0" fillId="3" borderId="14" xfId="0" applyFont="1" applyFill="1" applyBorder="1" applyAlignment="1">
      <alignment horizontal="centerContinuous" vertical="center" wrapText="1"/>
    </xf>
    <xf numFmtId="0" fontId="6" fillId="0" borderId="15" xfId="0" applyFont="1" applyBorder="1" applyAlignment="1">
      <alignment vertical="top"/>
    </xf>
    <xf numFmtId="0" fontId="9" fillId="2" borderId="16" xfId="0" applyFont="1" applyFill="1" applyBorder="1" applyAlignment="1">
      <alignment horizontal="center" vertical="center" wrapText="1"/>
    </xf>
    <xf numFmtId="0" fontId="6" fillId="0" borderId="20" xfId="0" applyFont="1" applyBorder="1" applyAlignment="1">
      <alignment vertical="top"/>
    </xf>
    <xf numFmtId="0" fontId="6" fillId="0" borderId="21" xfId="0" applyFont="1" applyBorder="1" applyAlignment="1">
      <alignment vertical="top"/>
    </xf>
    <xf numFmtId="164" fontId="9" fillId="2" borderId="10" xfId="1" applyFont="1" applyFill="1" applyBorder="1" applyAlignment="1">
      <alignment horizontal="center" vertical="center" wrapText="1"/>
    </xf>
    <xf numFmtId="164" fontId="9" fillId="2" borderId="17" xfId="1" applyFont="1" applyFill="1" applyBorder="1" applyAlignment="1">
      <alignment horizontal="center" vertical="center" wrapText="1"/>
    </xf>
    <xf numFmtId="0" fontId="6" fillId="0" borderId="12" xfId="0" applyFont="1" applyBorder="1" applyAlignment="1">
      <alignment vertical="top"/>
    </xf>
    <xf numFmtId="0" fontId="6" fillId="0" borderId="0" xfId="0" applyFont="1" applyAlignment="1">
      <alignment vertical="top"/>
    </xf>
    <xf numFmtId="0" fontId="5"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center" wrapText="1"/>
    </xf>
    <xf numFmtId="0" fontId="2" fillId="0" borderId="0" xfId="5"/>
    <xf numFmtId="0" fontId="20" fillId="3" borderId="0" xfId="5" applyFont="1" applyFill="1" applyAlignment="1">
      <alignment vertical="top"/>
    </xf>
    <xf numFmtId="2" fontId="15" fillId="2" borderId="15" xfId="1" applyNumberFormat="1" applyFont="1" applyFill="1" applyBorder="1" applyAlignment="1">
      <alignment horizontal="center" vertical="center"/>
    </xf>
    <xf numFmtId="0" fontId="9" fillId="2" borderId="27" xfId="0" applyFont="1" applyFill="1" applyBorder="1" applyAlignment="1">
      <alignment horizontal="center" vertical="center" wrapText="1"/>
    </xf>
    <xf numFmtId="0" fontId="17" fillId="4" borderId="28" xfId="0" applyFont="1" applyFill="1" applyBorder="1" applyAlignment="1">
      <alignment vertical="center" wrapText="1"/>
    </xf>
    <xf numFmtId="0" fontId="17" fillId="4" borderId="29" xfId="0" applyFont="1" applyFill="1" applyBorder="1" applyAlignment="1">
      <alignment vertical="top" wrapText="1"/>
    </xf>
    <xf numFmtId="0" fontId="17" fillId="4" borderId="30" xfId="0" applyFont="1" applyFill="1" applyBorder="1" applyAlignment="1">
      <alignment vertical="center" wrapText="1"/>
    </xf>
    <xf numFmtId="0" fontId="13" fillId="3" borderId="31" xfId="0" applyFont="1" applyFill="1" applyBorder="1" applyAlignment="1">
      <alignment horizontal="right" vertical="top" wrapText="1"/>
    </xf>
    <xf numFmtId="0" fontId="2" fillId="3" borderId="29" xfId="0" applyFont="1" applyFill="1" applyBorder="1" applyAlignment="1">
      <alignment horizontal="right" vertical="top" wrapText="1"/>
    </xf>
    <xf numFmtId="0" fontId="17" fillId="0" borderId="29" xfId="0" applyFont="1" applyBorder="1" applyAlignment="1">
      <alignment horizontal="right" vertical="center" wrapText="1"/>
    </xf>
    <xf numFmtId="2" fontId="16" fillId="3" borderId="29" xfId="1" applyNumberFormat="1" applyFont="1" applyFill="1" applyBorder="1" applyAlignment="1">
      <alignment horizontal="right" vertical="center"/>
    </xf>
    <xf numFmtId="2" fontId="16" fillId="3" borderId="32" xfId="1" applyNumberFormat="1" applyFont="1" applyFill="1" applyBorder="1" applyAlignment="1">
      <alignment horizontal="right" vertical="center"/>
    </xf>
    <xf numFmtId="0" fontId="28" fillId="2" borderId="18"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1" fillId="0" borderId="24" xfId="5" applyFont="1" applyBorder="1" applyAlignment="1">
      <alignment horizontal="lef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19" fillId="3" borderId="20"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0"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0"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3"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3" xfId="5" applyFont="1" applyFill="1" applyBorder="1" applyAlignment="1">
      <alignment horizontal="center" vertical="center" wrapText="1"/>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0" xfId="0" applyFont="1" applyBorder="1" applyAlignment="1">
      <alignment horizontal="center" vertical="top"/>
    </xf>
    <xf numFmtId="0" fontId="6" fillId="0" borderId="17" xfId="0" applyFont="1" applyBorder="1" applyAlignment="1">
      <alignment horizontal="center" vertical="top"/>
    </xf>
    <xf numFmtId="39" fontId="15" fillId="2" borderId="14" xfId="1" applyNumberFormat="1" applyFont="1" applyFill="1" applyBorder="1" applyAlignment="1">
      <alignment horizontal="right" vertical="center" wrapText="1"/>
    </xf>
    <xf numFmtId="39" fontId="15" fillId="2" borderId="7" xfId="1" applyNumberFormat="1" applyFont="1" applyFill="1" applyBorder="1" applyAlignment="1">
      <alignment horizontal="right" vertical="center"/>
    </xf>
    <xf numFmtId="39" fontId="15" fillId="2" borderId="5" xfId="1" applyNumberFormat="1" applyFont="1" applyFill="1" applyBorder="1" applyAlignment="1">
      <alignment horizontal="right" vertical="center"/>
    </xf>
    <xf numFmtId="0" fontId="22" fillId="0" borderId="18" xfId="5" applyFont="1" applyBorder="1" applyAlignment="1">
      <alignment horizontal="left" vertical="top" wrapText="1"/>
    </xf>
    <xf numFmtId="0" fontId="22" fillId="0" borderId="3" xfId="5" applyFont="1" applyBorder="1" applyAlignment="1">
      <alignment horizontal="left" vertical="top" wrapText="1"/>
    </xf>
    <xf numFmtId="0" fontId="22" fillId="0" borderId="19" xfId="5" applyFont="1" applyBorder="1" applyAlignment="1">
      <alignment horizontal="left" vertical="top" wrapText="1"/>
    </xf>
    <xf numFmtId="0" fontId="15" fillId="2" borderId="16" xfId="5" applyFont="1" applyFill="1" applyBorder="1" applyAlignment="1">
      <alignment horizontal="right" vertical="top"/>
    </xf>
    <xf numFmtId="0" fontId="15" fillId="2" borderId="9" xfId="5" applyFont="1" applyFill="1" applyBorder="1" applyAlignment="1">
      <alignment horizontal="right" vertical="top"/>
    </xf>
    <xf numFmtId="0" fontId="15" fillId="2" borderId="22"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3"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3" xfId="5" applyFont="1" applyBorder="1" applyAlignment="1">
      <alignment horizontal="center" vertical="center"/>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xdr:row>
      <xdr:rowOff>0</xdr:rowOff>
    </xdr:from>
    <xdr:to>
      <xdr:col>6</xdr:col>
      <xdr:colOff>304800</xdr:colOff>
      <xdr:row>7</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
  <sheetViews>
    <sheetView tabSelected="1" zoomScale="55" zoomScaleNormal="55" zoomScaleSheetLayoutView="85" zoomScalePageLayoutView="55" workbookViewId="0">
      <selection activeCell="A2" sqref="A2"/>
    </sheetView>
  </sheetViews>
  <sheetFormatPr defaultColWidth="9.140625" defaultRowHeight="12.75"/>
  <cols>
    <col min="1" max="1" width="5.7109375" style="21" customWidth="1"/>
    <col min="2" max="3" width="94.7109375" style="28" customWidth="1"/>
    <col min="4" max="4" width="30.7109375" style="29" customWidth="1"/>
    <col min="5" max="5" width="37.7109375" style="26" customWidth="1"/>
    <col min="6" max="6" width="94.7109375" style="26" customWidth="1"/>
    <col min="7" max="7" width="25.7109375" style="2" customWidth="1"/>
    <col min="8" max="9" width="21.28515625" style="26" customWidth="1"/>
    <col min="10" max="16384" width="9.140625" style="26"/>
  </cols>
  <sheetData>
    <row r="1" spans="1:16" s="25" customFormat="1" ht="63.75" customHeight="1">
      <c r="A1" s="64" t="s">
        <v>61</v>
      </c>
      <c r="B1" s="65"/>
      <c r="C1" s="65"/>
      <c r="D1" s="65"/>
      <c r="E1" s="65"/>
      <c r="F1" s="65"/>
      <c r="G1" s="65"/>
      <c r="H1" s="65"/>
      <c r="I1" s="66"/>
    </row>
    <row r="2" spans="1:16" ht="7.5" customHeight="1">
      <c r="A2" s="18"/>
      <c r="B2" s="10"/>
      <c r="C2" s="9"/>
      <c r="D2" s="10"/>
      <c r="E2" s="10"/>
      <c r="F2" s="10"/>
      <c r="G2" s="10"/>
      <c r="H2" s="11"/>
      <c r="I2" s="19"/>
    </row>
    <row r="3" spans="1:16" s="27" customFormat="1" ht="120.6" customHeight="1">
      <c r="A3" s="20" t="s">
        <v>0</v>
      </c>
      <c r="B3" s="16" t="s">
        <v>1</v>
      </c>
      <c r="C3" s="16" t="s">
        <v>2</v>
      </c>
      <c r="D3" s="16" t="s">
        <v>45</v>
      </c>
      <c r="E3" s="33" t="s">
        <v>3</v>
      </c>
      <c r="F3" s="16" t="s">
        <v>54</v>
      </c>
      <c r="G3" s="17" t="s">
        <v>49</v>
      </c>
      <c r="H3" s="23" t="s">
        <v>51</v>
      </c>
      <c r="I3" s="24" t="s">
        <v>52</v>
      </c>
    </row>
    <row r="4" spans="1:16" s="27" customFormat="1" ht="23.25">
      <c r="A4" s="42" t="s">
        <v>56</v>
      </c>
      <c r="B4" s="43"/>
      <c r="C4" s="43"/>
      <c r="D4" s="43"/>
      <c r="E4" s="43"/>
      <c r="F4" s="43"/>
      <c r="G4" s="43"/>
      <c r="H4" s="43"/>
      <c r="I4" s="44"/>
    </row>
    <row r="5" spans="1:16" ht="63">
      <c r="A5" s="34">
        <v>1.1000000000000001</v>
      </c>
      <c r="B5" s="35" t="s">
        <v>59</v>
      </c>
      <c r="C5" s="35" t="s">
        <v>58</v>
      </c>
      <c r="D5" s="36">
        <v>2</v>
      </c>
      <c r="E5" s="37"/>
      <c r="F5" s="38"/>
      <c r="G5" s="39"/>
      <c r="H5" s="40">
        <v>0</v>
      </c>
      <c r="I5" s="41">
        <f>D5*H5</f>
        <v>0</v>
      </c>
    </row>
    <row r="6" spans="1:16" ht="15.75">
      <c r="A6" s="69" t="s">
        <v>55</v>
      </c>
      <c r="B6" s="70"/>
      <c r="C6" s="70"/>
      <c r="D6" s="70"/>
      <c r="E6" s="70"/>
      <c r="F6" s="70"/>
      <c r="G6" s="70"/>
      <c r="H6" s="71"/>
      <c r="I6" s="32">
        <f>I5</f>
        <v>0</v>
      </c>
    </row>
    <row r="7" spans="1:16">
      <c r="I7" s="22"/>
    </row>
    <row r="8" spans="1:16" ht="344.25" customHeight="1">
      <c r="A8" s="72" t="s">
        <v>60</v>
      </c>
      <c r="B8" s="73"/>
      <c r="C8" s="73"/>
      <c r="D8" s="73"/>
      <c r="E8" s="73"/>
      <c r="F8" s="73"/>
      <c r="G8" s="73"/>
      <c r="H8" s="73"/>
      <c r="I8" s="74"/>
      <c r="M8" s="30"/>
      <c r="N8" s="30"/>
      <c r="O8" s="30"/>
      <c r="P8" s="30"/>
    </row>
    <row r="9" spans="1:16" ht="15.75">
      <c r="A9" s="75" t="s">
        <v>4</v>
      </c>
      <c r="B9" s="76"/>
      <c r="C9" s="76"/>
      <c r="D9" s="76"/>
      <c r="E9" s="76"/>
      <c r="F9" s="76"/>
      <c r="G9" s="76"/>
      <c r="H9" s="76"/>
      <c r="I9" s="77"/>
      <c r="M9" s="30"/>
      <c r="N9" s="30"/>
      <c r="O9" s="30"/>
      <c r="P9" s="30"/>
    </row>
    <row r="10" spans="1:16" ht="37.9" customHeight="1">
      <c r="A10" s="48" t="s">
        <v>46</v>
      </c>
      <c r="B10" s="49"/>
      <c r="C10" s="49"/>
      <c r="D10" s="49"/>
      <c r="E10" s="49"/>
      <c r="F10" s="49"/>
      <c r="G10" s="50"/>
      <c r="H10" s="57" t="s">
        <v>57</v>
      </c>
      <c r="I10" s="58"/>
      <c r="M10" s="31"/>
      <c r="N10" s="31"/>
      <c r="O10" s="31"/>
      <c r="P10" s="31"/>
    </row>
    <row r="11" spans="1:16" ht="37.9" customHeight="1">
      <c r="A11" s="48" t="s">
        <v>5</v>
      </c>
      <c r="B11" s="49"/>
      <c r="C11" s="49"/>
      <c r="D11" s="49"/>
      <c r="E11" s="49"/>
      <c r="F11" s="49"/>
      <c r="G11" s="50"/>
      <c r="H11" s="59"/>
      <c r="I11" s="60"/>
      <c r="M11" s="31"/>
      <c r="N11" s="31"/>
      <c r="O11" s="31"/>
      <c r="P11" s="31"/>
    </row>
    <row r="12" spans="1:16" ht="37.9" customHeight="1">
      <c r="A12" s="51" t="s">
        <v>6</v>
      </c>
      <c r="B12" s="52"/>
      <c r="C12" s="52"/>
      <c r="D12" s="52"/>
      <c r="E12" s="52"/>
      <c r="F12" s="52"/>
      <c r="G12" s="53"/>
      <c r="H12" s="78"/>
      <c r="I12" s="79"/>
      <c r="M12" s="31"/>
      <c r="N12" s="31"/>
      <c r="O12" s="31"/>
      <c r="P12" s="31"/>
    </row>
    <row r="13" spans="1:16" ht="37.9" customHeight="1">
      <c r="A13" s="48" t="s">
        <v>7</v>
      </c>
      <c r="B13" s="49"/>
      <c r="C13" s="49"/>
      <c r="D13" s="49"/>
      <c r="E13" s="49"/>
      <c r="F13" s="49"/>
      <c r="G13" s="50"/>
      <c r="H13" s="80" t="s">
        <v>50</v>
      </c>
      <c r="I13" s="81"/>
      <c r="M13" s="31"/>
      <c r="N13" s="31"/>
      <c r="O13" s="31"/>
      <c r="P13" s="31"/>
    </row>
    <row r="14" spans="1:16" ht="37.9" customHeight="1">
      <c r="A14" s="48" t="s">
        <v>53</v>
      </c>
      <c r="B14" s="49"/>
      <c r="C14" s="49"/>
      <c r="D14" s="49"/>
      <c r="E14" s="49"/>
      <c r="F14" s="49"/>
      <c r="G14" s="50"/>
      <c r="H14" s="59"/>
      <c r="I14" s="60"/>
    </row>
    <row r="15" spans="1:16" ht="37.9" customHeight="1">
      <c r="A15" s="48" t="s">
        <v>8</v>
      </c>
      <c r="B15" s="49"/>
      <c r="C15" s="49"/>
      <c r="D15" s="49"/>
      <c r="E15" s="49"/>
      <c r="F15" s="49"/>
      <c r="G15" s="50"/>
      <c r="H15" s="59"/>
      <c r="I15" s="60"/>
    </row>
    <row r="16" spans="1:16" ht="37.9" customHeight="1">
      <c r="A16" s="54" t="s">
        <v>9</v>
      </c>
      <c r="B16" s="55"/>
      <c r="C16" s="55"/>
      <c r="D16" s="55"/>
      <c r="E16" s="55"/>
      <c r="F16" s="55"/>
      <c r="G16" s="56"/>
      <c r="H16" s="57"/>
      <c r="I16" s="58"/>
    </row>
    <row r="17" spans="1:9" ht="108" customHeight="1">
      <c r="A17" s="48" t="s">
        <v>10</v>
      </c>
      <c r="B17" s="49"/>
      <c r="C17" s="49"/>
      <c r="D17" s="49"/>
      <c r="E17" s="49"/>
      <c r="F17" s="49"/>
      <c r="G17" s="50"/>
      <c r="H17" s="59"/>
      <c r="I17" s="60"/>
    </row>
    <row r="18" spans="1:9" ht="37.9" customHeight="1">
      <c r="A18" s="54" t="s">
        <v>11</v>
      </c>
      <c r="B18" s="55"/>
      <c r="C18" s="55"/>
      <c r="D18" s="55"/>
      <c r="E18" s="55"/>
      <c r="F18" s="55"/>
      <c r="G18" s="56"/>
      <c r="H18" s="57"/>
      <c r="I18" s="58"/>
    </row>
    <row r="19" spans="1:9" ht="37.9" customHeight="1">
      <c r="A19" s="48" t="s">
        <v>12</v>
      </c>
      <c r="B19" s="49"/>
      <c r="C19" s="49"/>
      <c r="D19" s="49"/>
      <c r="E19" s="49"/>
      <c r="F19" s="49"/>
      <c r="G19" s="50"/>
      <c r="H19" s="59"/>
      <c r="I19" s="60"/>
    </row>
    <row r="20" spans="1:9" ht="37.9" customHeight="1">
      <c r="A20" s="54" t="s">
        <v>13</v>
      </c>
      <c r="B20" s="55"/>
      <c r="C20" s="55"/>
      <c r="D20" s="55"/>
      <c r="E20" s="55"/>
      <c r="F20" s="55"/>
      <c r="G20" s="56"/>
      <c r="H20" s="57"/>
      <c r="I20" s="58"/>
    </row>
    <row r="21" spans="1:9" ht="37.9" customHeight="1">
      <c r="A21" s="61" t="s">
        <v>47</v>
      </c>
      <c r="B21" s="62"/>
      <c r="C21" s="62"/>
      <c r="D21" s="62"/>
      <c r="E21" s="62"/>
      <c r="F21" s="62"/>
      <c r="G21" s="63"/>
      <c r="H21" s="67"/>
      <c r="I21" s="68"/>
    </row>
    <row r="22" spans="1:9" ht="44.25" customHeight="1" thickBot="1">
      <c r="A22" s="45" t="s">
        <v>48</v>
      </c>
      <c r="B22" s="46"/>
      <c r="C22" s="46"/>
      <c r="D22" s="46"/>
      <c r="E22" s="46"/>
      <c r="F22" s="46"/>
      <c r="G22" s="46"/>
      <c r="H22" s="46"/>
      <c r="I22" s="47"/>
    </row>
  </sheetData>
  <protectedRanges>
    <protectedRange sqref="G5" name="data_1"/>
  </protectedRanges>
  <mergeCells count="30">
    <mergeCell ref="H10:I10"/>
    <mergeCell ref="A1:I1"/>
    <mergeCell ref="H21:I21"/>
    <mergeCell ref="A6:H6"/>
    <mergeCell ref="H19:I19"/>
    <mergeCell ref="H20:I20"/>
    <mergeCell ref="H16:I16"/>
    <mergeCell ref="H17:I17"/>
    <mergeCell ref="H14:I14"/>
    <mergeCell ref="A8:I8"/>
    <mergeCell ref="A9:I9"/>
    <mergeCell ref="H11:I11"/>
    <mergeCell ref="H12:I12"/>
    <mergeCell ref="H13:I13"/>
    <mergeCell ref="A4:I4"/>
    <mergeCell ref="A22:I22"/>
    <mergeCell ref="A10:G10"/>
    <mergeCell ref="A11:G11"/>
    <mergeCell ref="A12:G12"/>
    <mergeCell ref="A13:G13"/>
    <mergeCell ref="A14:G14"/>
    <mergeCell ref="A15:G15"/>
    <mergeCell ref="A16:G16"/>
    <mergeCell ref="A17:G17"/>
    <mergeCell ref="A18:G18"/>
    <mergeCell ref="A19:G19"/>
    <mergeCell ref="A20:G20"/>
    <mergeCell ref="H18:I18"/>
    <mergeCell ref="H15:I15"/>
    <mergeCell ref="A21:G21"/>
  </mergeCells>
  <phoneticPr fontId="18" type="noConversion"/>
  <pageMargins left="0.25" right="0.25" top="0.75" bottom="0.75" header="0.3" footer="0.3"/>
  <pageSetup paperSize="9" scale="47" fitToHeight="0" orientation="landscape" r:id="rId1"/>
  <headerFooter>
    <oddFooter>&amp;CITT # PFRU2-2025-113.2&amp;RVolume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12" t="s">
        <v>14</v>
      </c>
    </row>
    <row r="4" spans="4:10">
      <c r="D4">
        <v>150</v>
      </c>
      <c r="E4">
        <v>19.420782939910104</v>
      </c>
      <c r="G4">
        <v>19.420000000000002</v>
      </c>
      <c r="I4" s="4">
        <f>D4*G4</f>
        <v>2913.0000000000005</v>
      </c>
    </row>
    <row r="5" spans="4:10">
      <c r="D5">
        <v>30</v>
      </c>
      <c r="E5">
        <v>22.562751967112074</v>
      </c>
      <c r="G5">
        <v>22.57</v>
      </c>
      <c r="I5" s="4">
        <f>G5*D5</f>
        <v>677.1</v>
      </c>
    </row>
    <row r="6" spans="4:10">
      <c r="I6" s="4">
        <f>SUM(I4:I5)</f>
        <v>3590.1000000000004</v>
      </c>
    </row>
    <row r="7" spans="4:10">
      <c r="E7">
        <f>(D4*E4)+(D5*E5)</f>
        <v>3589.9999999998781</v>
      </c>
    </row>
    <row r="8" spans="4:10">
      <c r="E8" s="4"/>
    </row>
    <row r="14" spans="4:10">
      <c r="F14" s="6" t="s">
        <v>15</v>
      </c>
      <c r="G14" s="6" t="s">
        <v>16</v>
      </c>
      <c r="H14" s="6" t="s">
        <v>17</v>
      </c>
      <c r="I14" s="6" t="s">
        <v>18</v>
      </c>
      <c r="J14" s="6" t="s">
        <v>19</v>
      </c>
    </row>
    <row r="15" spans="4:10" ht="180">
      <c r="F15" s="13" t="s">
        <v>20</v>
      </c>
      <c r="G15" s="13" t="s">
        <v>21</v>
      </c>
      <c r="H15" s="5">
        <v>22.57</v>
      </c>
      <c r="I15" s="5">
        <v>30</v>
      </c>
      <c r="J15" s="5">
        <f>H15*I15</f>
        <v>677.1</v>
      </c>
    </row>
    <row r="16" spans="4:10" ht="180">
      <c r="F16" s="13" t="s">
        <v>22</v>
      </c>
      <c r="G16" s="13" t="s">
        <v>23</v>
      </c>
      <c r="H16" s="5">
        <v>19.420000000000002</v>
      </c>
      <c r="I16" s="5">
        <v>150</v>
      </c>
      <c r="J16" s="5">
        <f>H16*I16</f>
        <v>2913.0000000000005</v>
      </c>
    </row>
    <row r="17" spans="10:10" ht="15.75">
      <c r="J17" s="7">
        <f>SUM(J15:J16)</f>
        <v>3590.1000000000004</v>
      </c>
    </row>
    <row r="47" spans="5:10">
      <c r="E47" s="82" t="s">
        <v>24</v>
      </c>
      <c r="F47" s="83"/>
      <c r="G47" s="83"/>
      <c r="H47" s="83"/>
      <c r="I47" s="83"/>
      <c r="J47" s="84"/>
    </row>
    <row r="48" spans="5:10">
      <c r="E48" s="1"/>
      <c r="F48" s="14" t="s">
        <v>25</v>
      </c>
      <c r="G48" s="14" t="s">
        <v>26</v>
      </c>
      <c r="H48" s="14" t="s">
        <v>27</v>
      </c>
      <c r="I48" s="14" t="s">
        <v>28</v>
      </c>
      <c r="J48" s="14" t="s">
        <v>29</v>
      </c>
    </row>
    <row r="49" spans="5:10" ht="120">
      <c r="E49" s="1">
        <v>227</v>
      </c>
      <c r="F49" s="15" t="s">
        <v>30</v>
      </c>
      <c r="G49" s="14" t="s">
        <v>31</v>
      </c>
      <c r="H49" s="1">
        <v>14</v>
      </c>
      <c r="I49" s="1">
        <v>188.3</v>
      </c>
      <c r="J49" s="5">
        <f>H49*I49</f>
        <v>2636.2000000000003</v>
      </c>
    </row>
    <row r="50" spans="5:10" ht="45">
      <c r="E50" s="1">
        <v>228</v>
      </c>
      <c r="F50" s="15" t="s">
        <v>32</v>
      </c>
      <c r="G50" s="14" t="s">
        <v>33</v>
      </c>
      <c r="H50" s="1">
        <v>510</v>
      </c>
      <c r="I50" s="1">
        <v>1.87</v>
      </c>
      <c r="J50" s="5">
        <f>H50*I50</f>
        <v>953.7</v>
      </c>
    </row>
    <row r="51" spans="5:10">
      <c r="E51" s="1"/>
      <c r="F51" s="1"/>
      <c r="G51" s="1"/>
      <c r="H51" s="1"/>
      <c r="I51" s="1"/>
      <c r="J51" s="8">
        <f>SUM(J49:J50)</f>
        <v>3589.9000000000005</v>
      </c>
    </row>
    <row r="52" spans="5:10">
      <c r="E52" s="82" t="s">
        <v>34</v>
      </c>
      <c r="F52" s="83"/>
      <c r="G52" s="83"/>
      <c r="H52" s="83"/>
      <c r="I52" s="83"/>
      <c r="J52" s="84"/>
    </row>
    <row r="53" spans="5:10" ht="60">
      <c r="E53" s="1">
        <v>227</v>
      </c>
      <c r="F53" s="15" t="s">
        <v>35</v>
      </c>
      <c r="G53" s="14" t="s">
        <v>36</v>
      </c>
      <c r="H53" s="1">
        <v>30</v>
      </c>
      <c r="I53" s="1">
        <v>22.57</v>
      </c>
      <c r="J53" s="5">
        <f>H53*I53</f>
        <v>677.1</v>
      </c>
    </row>
    <row r="54" spans="5:10" ht="75">
      <c r="E54" s="1">
        <v>228</v>
      </c>
      <c r="F54" s="15" t="s">
        <v>37</v>
      </c>
      <c r="G54" s="14" t="s">
        <v>36</v>
      </c>
      <c r="H54" s="1">
        <v>150</v>
      </c>
      <c r="I54" s="1">
        <v>19.41</v>
      </c>
      <c r="J54" s="5">
        <f>H54*I54</f>
        <v>2911.5</v>
      </c>
    </row>
    <row r="55" spans="5:10">
      <c r="E55" s="1"/>
      <c r="F55" s="1"/>
      <c r="G55" s="1"/>
      <c r="H55" s="1"/>
      <c r="I55" s="1"/>
      <c r="J55" s="8">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3" t="s">
        <v>38</v>
      </c>
      <c r="F2">
        <v>411</v>
      </c>
      <c r="G2" t="s">
        <v>39</v>
      </c>
      <c r="H2" t="s">
        <v>40</v>
      </c>
    </row>
    <row r="3" spans="5:8" ht="45">
      <c r="E3" s="3" t="s">
        <v>41</v>
      </c>
      <c r="F3">
        <v>186</v>
      </c>
      <c r="G3" t="s">
        <v>39</v>
      </c>
      <c r="H3" t="s">
        <v>40</v>
      </c>
    </row>
    <row r="4" spans="5:8" ht="75">
      <c r="E4" s="3" t="s">
        <v>42</v>
      </c>
      <c r="F4">
        <v>33</v>
      </c>
      <c r="G4" t="s">
        <v>39</v>
      </c>
      <c r="H4" t="s">
        <v>40</v>
      </c>
    </row>
    <row r="5" spans="5:8" ht="45">
      <c r="E5" s="3" t="s">
        <v>38</v>
      </c>
      <c r="F5">
        <v>250</v>
      </c>
      <c r="G5" t="s">
        <v>39</v>
      </c>
      <c r="H5" s="3" t="s">
        <v>43</v>
      </c>
    </row>
    <row r="6" spans="5:8" ht="45">
      <c r="E6" s="3" t="s">
        <v>38</v>
      </c>
      <c r="F6">
        <v>300</v>
      </c>
      <c r="G6" t="s">
        <v>39</v>
      </c>
      <c r="H6" s="3"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c7a56a3d-16e2-4b65-9c40-9ed138b763d7"/>
    <ds:schemaRef ds:uri="8d7096d6-fc66-4344-9e3f-2445529a09f6"/>
    <ds:schemaRef ds:uri="http://schemas.microsoft.com/office/2006/metadata/properties"/>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2026-03-05T12:49:30Z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