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cted\Documents\Projects\PARTNERSHIP\LP026 (FPU-SDS) NS Repairs (x2 Khe)\"/>
    </mc:Choice>
  </mc:AlternateContent>
  <xr:revisionPtr revIDLastSave="0" documentId="8_{9509EBF7-7357-4686-94B7-5A96D9F227C5}" xr6:coauthVersionLast="47" xr6:coauthVersionMax="47" xr10:uidLastSave="{00000000-0000-0000-0000-000000000000}"/>
  <bookViews>
    <workbookView xWindow="-108" yWindow="-108" windowWidth="23256" windowHeight="12456" xr2:uid="{CC0AE6E9-C3E7-4C8A-A438-A2FD3D86DFC0}"/>
  </bookViews>
  <sheets>
    <sheet name="w06" sheetId="1" r:id="rId1"/>
  </sheets>
  <definedNames>
    <definedName name="_xlnm._FilterDatabase" localSheetId="0" hidden="1">'w06'!$A$27:$HT$375</definedName>
    <definedName name="_xlnm.Print_Area" localSheetId="0">'w06'!$A$1:$J$423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3" i="1" l="1"/>
  <c r="F392" i="1"/>
  <c r="F391" i="1"/>
  <c r="F390" i="1"/>
  <c r="F389" i="1"/>
  <c r="F388" i="1"/>
  <c r="F387" i="1"/>
  <c r="F386" i="1"/>
  <c r="F385" i="1"/>
  <c r="F384" i="1"/>
  <c r="F383" i="1"/>
  <c r="F382" i="1"/>
  <c r="F381"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A8" i="1"/>
  <c r="E378" i="1"/>
  <c r="A9" i="1"/>
  <c r="I376" i="1" l="1"/>
  <c r="G380" i="1"/>
  <c r="K378" i="1" s="1"/>
  <c r="I380" i="1"/>
  <c r="A380" i="1" s="1"/>
  <c r="HS379" i="1" l="1"/>
  <c r="HS380" i="1" s="1"/>
  <c r="HG379" i="1"/>
  <c r="HG380" i="1" s="1"/>
  <c r="GU379" i="1"/>
  <c r="GU380" i="1" s="1"/>
  <c r="GI379" i="1"/>
  <c r="GI380" i="1" s="1"/>
  <c r="FW379" i="1"/>
  <c r="FW380" i="1" s="1"/>
  <c r="FK379" i="1"/>
  <c r="FK380" i="1" s="1"/>
  <c r="EY379" i="1"/>
  <c r="EY380" i="1" s="1"/>
  <c r="EM379" i="1"/>
  <c r="EM380" i="1" s="1"/>
  <c r="EA379" i="1"/>
  <c r="EA380" i="1" s="1"/>
  <c r="DO379" i="1"/>
  <c r="DO380" i="1" s="1"/>
  <c r="DC379" i="1"/>
  <c r="DC380" i="1" s="1"/>
  <c r="CQ379" i="1"/>
  <c r="CQ380" i="1" s="1"/>
  <c r="CE379" i="1"/>
  <c r="CE380" i="1" s="1"/>
  <c r="BS379" i="1"/>
  <c r="BS380" i="1" s="1"/>
  <c r="BG379" i="1"/>
  <c r="BG380" i="1" s="1"/>
  <c r="AU379" i="1"/>
  <c r="AU380" i="1" s="1"/>
  <c r="AI379" i="1"/>
  <c r="AI380" i="1" s="1"/>
  <c r="W379" i="1"/>
  <c r="W380" i="1" s="1"/>
  <c r="K379" i="1"/>
  <c r="K380" i="1" s="1"/>
  <c r="HR379" i="1"/>
  <c r="HR380" i="1" s="1"/>
  <c r="HF379" i="1"/>
  <c r="HF380" i="1" s="1"/>
  <c r="GT379" i="1"/>
  <c r="GT380" i="1" s="1"/>
  <c r="GH379" i="1"/>
  <c r="GH380" i="1" s="1"/>
  <c r="FV379" i="1"/>
  <c r="FV380" i="1" s="1"/>
  <c r="FJ379" i="1"/>
  <c r="FJ380" i="1" s="1"/>
  <c r="EX379" i="1"/>
  <c r="EX380" i="1" s="1"/>
  <c r="EL379" i="1"/>
  <c r="EL380" i="1" s="1"/>
  <c r="DZ379" i="1"/>
  <c r="DZ380" i="1" s="1"/>
  <c r="DN379" i="1"/>
  <c r="DN380" i="1" s="1"/>
  <c r="DB379" i="1"/>
  <c r="DB380" i="1" s="1"/>
  <c r="CP379" i="1"/>
  <c r="CP380" i="1" s="1"/>
  <c r="CD379" i="1"/>
  <c r="CD380" i="1" s="1"/>
  <c r="BR379" i="1"/>
  <c r="BR380" i="1" s="1"/>
  <c r="BF379" i="1"/>
  <c r="BF380" i="1" s="1"/>
  <c r="AT379" i="1"/>
  <c r="AT380" i="1" s="1"/>
  <c r="AH379" i="1"/>
  <c r="AH380" i="1" s="1"/>
  <c r="V379" i="1"/>
  <c r="V380" i="1" s="1"/>
  <c r="HE379" i="1"/>
  <c r="HE380" i="1" s="1"/>
  <c r="GQ379" i="1"/>
  <c r="GQ380" i="1" s="1"/>
  <c r="GC379" i="1"/>
  <c r="GC380" i="1" s="1"/>
  <c r="FO379" i="1"/>
  <c r="FO380" i="1" s="1"/>
  <c r="FA379" i="1"/>
  <c r="FA380" i="1" s="1"/>
  <c r="EK379" i="1"/>
  <c r="EK380" i="1" s="1"/>
  <c r="DW379" i="1"/>
  <c r="DW380" i="1" s="1"/>
  <c r="DI379" i="1"/>
  <c r="DI380" i="1" s="1"/>
  <c r="CU379" i="1"/>
  <c r="CU380" i="1" s="1"/>
  <c r="CG379" i="1"/>
  <c r="CG380" i="1" s="1"/>
  <c r="BQ379" i="1"/>
  <c r="BQ380" i="1" s="1"/>
  <c r="BC379" i="1"/>
  <c r="BC380" i="1" s="1"/>
  <c r="AO379" i="1"/>
  <c r="AO380" i="1" s="1"/>
  <c r="AA379" i="1"/>
  <c r="AA380" i="1" s="1"/>
  <c r="M379" i="1"/>
  <c r="M380" i="1" s="1"/>
  <c r="HT379" i="1"/>
  <c r="HT380" i="1" s="1"/>
  <c r="HD379" i="1"/>
  <c r="HD380" i="1" s="1"/>
  <c r="GP379" i="1"/>
  <c r="GP380" i="1" s="1"/>
  <c r="GB379" i="1"/>
  <c r="GB380" i="1" s="1"/>
  <c r="FN379" i="1"/>
  <c r="FN380" i="1" s="1"/>
  <c r="EZ379" i="1"/>
  <c r="EZ380" i="1" s="1"/>
  <c r="EJ379" i="1"/>
  <c r="EJ380" i="1" s="1"/>
  <c r="DV379" i="1"/>
  <c r="DV380" i="1" s="1"/>
  <c r="DH379" i="1"/>
  <c r="DH380" i="1" s="1"/>
  <c r="CT379" i="1"/>
  <c r="CT380" i="1" s="1"/>
  <c r="CF379" i="1"/>
  <c r="CF380" i="1" s="1"/>
  <c r="BP379" i="1"/>
  <c r="BP380" i="1" s="1"/>
  <c r="BB379" i="1"/>
  <c r="BB380" i="1" s="1"/>
  <c r="AN379" i="1"/>
  <c r="AN380" i="1" s="1"/>
  <c r="Z379" i="1"/>
  <c r="Z380" i="1" s="1"/>
  <c r="L379" i="1"/>
  <c r="L380" i="1" s="1"/>
  <c r="HM379" i="1"/>
  <c r="HM380" i="1" s="1"/>
  <c r="GW379" i="1"/>
  <c r="GW380" i="1" s="1"/>
  <c r="GE379" i="1"/>
  <c r="GE380" i="1" s="1"/>
  <c r="FM379" i="1"/>
  <c r="FM380" i="1" s="1"/>
  <c r="EU379" i="1"/>
  <c r="EU380" i="1" s="1"/>
  <c r="EE379" i="1"/>
  <c r="EE380" i="1" s="1"/>
  <c r="DM379" i="1"/>
  <c r="DM380" i="1" s="1"/>
  <c r="CW379" i="1"/>
  <c r="CW380" i="1" s="1"/>
  <c r="CC379" i="1"/>
  <c r="CC380" i="1" s="1"/>
  <c r="BM379" i="1"/>
  <c r="BM380" i="1" s="1"/>
  <c r="AW379" i="1"/>
  <c r="AW380" i="1" s="1"/>
  <c r="AE379" i="1"/>
  <c r="AE380" i="1" s="1"/>
  <c r="O379" i="1"/>
  <c r="O380" i="1" s="1"/>
  <c r="HL379" i="1"/>
  <c r="HL380" i="1" s="1"/>
  <c r="GV379" i="1"/>
  <c r="GV380" i="1" s="1"/>
  <c r="GD379" i="1"/>
  <c r="GD380" i="1" s="1"/>
  <c r="FL379" i="1"/>
  <c r="FL380" i="1" s="1"/>
  <c r="ET379" i="1"/>
  <c r="ET380" i="1" s="1"/>
  <c r="ED379" i="1"/>
  <c r="ED380" i="1" s="1"/>
  <c r="DL379" i="1"/>
  <c r="DL380" i="1" s="1"/>
  <c r="CV379" i="1"/>
  <c r="CV380" i="1" s="1"/>
  <c r="CB379" i="1"/>
  <c r="CB380" i="1" s="1"/>
  <c r="BL379" i="1"/>
  <c r="BL380" i="1" s="1"/>
  <c r="AV379" i="1"/>
  <c r="AV380" i="1" s="1"/>
  <c r="AD379" i="1"/>
  <c r="AD380" i="1" s="1"/>
  <c r="N379" i="1"/>
  <c r="N380" i="1" s="1"/>
  <c r="HP379" i="1"/>
  <c r="HP380" i="1" s="1"/>
  <c r="GX379" i="1"/>
  <c r="GX380" i="1" s="1"/>
  <c r="FZ379" i="1"/>
  <c r="FZ380" i="1" s="1"/>
  <c r="FF379" i="1"/>
  <c r="FF380" i="1" s="1"/>
  <c r="EN379" i="1"/>
  <c r="EN380" i="1" s="1"/>
  <c r="DR379" i="1"/>
  <c r="DR380" i="1" s="1"/>
  <c r="CX379" i="1"/>
  <c r="CX380" i="1" s="1"/>
  <c r="BZ379" i="1"/>
  <c r="BZ380" i="1" s="1"/>
  <c r="BH379" i="1"/>
  <c r="BH380" i="1" s="1"/>
  <c r="AL379" i="1"/>
  <c r="AL380" i="1" s="1"/>
  <c r="R379" i="1"/>
  <c r="R380" i="1" s="1"/>
  <c r="HO379" i="1"/>
  <c r="HO380" i="1" s="1"/>
  <c r="GS379" i="1"/>
  <c r="GS380" i="1" s="1"/>
  <c r="FY379" i="1"/>
  <c r="FY380" i="1" s="1"/>
  <c r="FE379" i="1"/>
  <c r="FE380" i="1" s="1"/>
  <c r="EI379" i="1"/>
  <c r="EI380" i="1" s="1"/>
  <c r="DQ379" i="1"/>
  <c r="DQ380" i="1" s="1"/>
  <c r="CS379" i="1"/>
  <c r="CS380" i="1" s="1"/>
  <c r="BY379" i="1"/>
  <c r="BY380" i="1" s="1"/>
  <c r="BE379" i="1"/>
  <c r="BE380" i="1" s="1"/>
  <c r="AK379" i="1"/>
  <c r="AK380" i="1" s="1"/>
  <c r="Q379" i="1"/>
  <c r="Q380" i="1" s="1"/>
  <c r="GZ379" i="1"/>
  <c r="GZ380" i="1" s="1"/>
  <c r="FX379" i="1"/>
  <c r="FX380" i="1" s="1"/>
  <c r="FB379" i="1"/>
  <c r="FB380" i="1" s="1"/>
  <c r="EB379" i="1"/>
  <c r="EB380" i="1" s="1"/>
  <c r="DD379" i="1"/>
  <c r="DD380" i="1" s="1"/>
  <c r="CH379" i="1"/>
  <c r="CH380" i="1" s="1"/>
  <c r="BD379" i="1"/>
  <c r="BD380" i="1" s="1"/>
  <c r="AF379" i="1"/>
  <c r="AF380" i="1" s="1"/>
  <c r="GY379" i="1"/>
  <c r="GY380" i="1" s="1"/>
  <c r="FU379" i="1"/>
  <c r="FU380" i="1" s="1"/>
  <c r="EW379" i="1"/>
  <c r="EW380" i="1" s="1"/>
  <c r="DY379" i="1"/>
  <c r="DY380" i="1" s="1"/>
  <c r="DA379" i="1"/>
  <c r="DA380" i="1" s="1"/>
  <c r="CA379" i="1"/>
  <c r="CA380" i="1" s="1"/>
  <c r="BA379" i="1"/>
  <c r="BA380" i="1" s="1"/>
  <c r="AC379" i="1"/>
  <c r="AC380" i="1" s="1"/>
  <c r="HA379" i="1"/>
  <c r="HA380" i="1" s="1"/>
  <c r="FS379" i="1"/>
  <c r="FS380" i="1" s="1"/>
  <c r="EQ379" i="1"/>
  <c r="EQ380" i="1" s="1"/>
  <c r="DK379" i="1"/>
  <c r="DK380" i="1" s="1"/>
  <c r="CK379" i="1"/>
  <c r="CK380" i="1" s="1"/>
  <c r="BI379" i="1"/>
  <c r="BI380" i="1" s="1"/>
  <c r="Y379" i="1"/>
  <c r="Y380" i="1" s="1"/>
  <c r="GR379" i="1"/>
  <c r="GR380" i="1" s="1"/>
  <c r="FR379" i="1"/>
  <c r="FR380" i="1" s="1"/>
  <c r="EP379" i="1"/>
  <c r="EP380" i="1" s="1"/>
  <c r="DJ379" i="1"/>
  <c r="DJ380" i="1" s="1"/>
  <c r="CJ379" i="1"/>
  <c r="CJ380" i="1" s="1"/>
  <c r="AZ379" i="1"/>
  <c r="AZ380" i="1" s="1"/>
  <c r="X379" i="1"/>
  <c r="X380" i="1" s="1"/>
  <c r="GO379" i="1"/>
  <c r="GO380" i="1" s="1"/>
  <c r="FQ379" i="1"/>
  <c r="FQ380" i="1" s="1"/>
  <c r="EO379" i="1"/>
  <c r="EO380" i="1" s="1"/>
  <c r="DG379" i="1"/>
  <c r="DG380" i="1" s="1"/>
  <c r="CI379" i="1"/>
  <c r="CI380" i="1" s="1"/>
  <c r="AY379" i="1"/>
  <c r="AY380" i="1" s="1"/>
  <c r="U379" i="1"/>
  <c r="U380" i="1" s="1"/>
  <c r="HI379" i="1"/>
  <c r="HI380" i="1" s="1"/>
  <c r="FT379" i="1"/>
  <c r="FT380" i="1" s="1"/>
  <c r="EF379" i="1"/>
  <c r="EF380" i="1" s="1"/>
  <c r="CO379" i="1"/>
  <c r="CO380" i="1" s="1"/>
  <c r="BJ379" i="1"/>
  <c r="BJ380" i="1" s="1"/>
  <c r="P379" i="1"/>
  <c r="P380" i="1" s="1"/>
  <c r="DU379" i="1"/>
  <c r="DU380" i="1" s="1"/>
  <c r="HH379" i="1"/>
  <c r="HH380" i="1" s="1"/>
  <c r="FP379" i="1"/>
  <c r="FP380" i="1" s="1"/>
  <c r="EC379" i="1"/>
  <c r="EC380" i="1" s="1"/>
  <c r="CN379" i="1"/>
  <c r="CN380" i="1" s="1"/>
  <c r="AX379" i="1"/>
  <c r="AX380" i="1" s="1"/>
  <c r="HC379" i="1"/>
  <c r="HC380" i="1" s="1"/>
  <c r="FI379" i="1"/>
  <c r="FI380" i="1" s="1"/>
  <c r="DX379" i="1"/>
  <c r="DX380" i="1" s="1"/>
  <c r="CM379" i="1"/>
  <c r="CM380" i="1" s="1"/>
  <c r="AS379" i="1"/>
  <c r="AS380" i="1" s="1"/>
  <c r="HB379" i="1"/>
  <c r="HB380" i="1" s="1"/>
  <c r="FH379" i="1"/>
  <c r="FH380" i="1" s="1"/>
  <c r="CL379" i="1"/>
  <c r="CL380" i="1" s="1"/>
  <c r="AR379" i="1"/>
  <c r="AR380" i="1" s="1"/>
  <c r="GN379" i="1"/>
  <c r="GN380" i="1" s="1"/>
  <c r="ES379" i="1"/>
  <c r="ES380" i="1" s="1"/>
  <c r="BX379" i="1"/>
  <c r="BX380" i="1" s="1"/>
  <c r="AG379" i="1"/>
  <c r="AG380" i="1" s="1"/>
  <c r="GL379" i="1"/>
  <c r="GL380" i="1" s="1"/>
  <c r="EH379" i="1"/>
  <c r="EH380" i="1" s="1"/>
  <c r="BV379" i="1"/>
  <c r="BV380" i="1" s="1"/>
  <c r="T379" i="1"/>
  <c r="T380" i="1" s="1"/>
  <c r="GK379" i="1"/>
  <c r="GK380" i="1" s="1"/>
  <c r="EG379" i="1"/>
  <c r="EG380" i="1" s="1"/>
  <c r="BU379" i="1"/>
  <c r="BU380" i="1" s="1"/>
  <c r="S379" i="1"/>
  <c r="S380" i="1" s="1"/>
  <c r="GG379" i="1"/>
  <c r="GG380" i="1" s="1"/>
  <c r="DS379" i="1"/>
  <c r="DS380" i="1" s="1"/>
  <c r="BO379" i="1"/>
  <c r="BO380" i="1" s="1"/>
  <c r="FD379" i="1"/>
  <c r="FD380" i="1" s="1"/>
  <c r="BT379" i="1"/>
  <c r="BT380" i="1" s="1"/>
  <c r="EV379" i="1"/>
  <c r="EV380" i="1" s="1"/>
  <c r="BK379" i="1"/>
  <c r="BK380" i="1" s="1"/>
  <c r="HQ379" i="1"/>
  <c r="HQ380" i="1" s="1"/>
  <c r="ER379" i="1"/>
  <c r="ER380" i="1" s="1"/>
  <c r="AQ379" i="1"/>
  <c r="AQ380" i="1" s="1"/>
  <c r="HK379" i="1"/>
  <c r="HK380" i="1" s="1"/>
  <c r="DP379" i="1"/>
  <c r="DP380" i="1" s="1"/>
  <c r="AM379" i="1"/>
  <c r="AM380" i="1" s="1"/>
  <c r="DE379" i="1"/>
  <c r="DE380" i="1" s="1"/>
  <c r="CZ379" i="1"/>
  <c r="CZ380" i="1" s="1"/>
  <c r="HN379" i="1"/>
  <c r="HN380" i="1" s="1"/>
  <c r="CY379" i="1"/>
  <c r="CY380" i="1" s="1"/>
  <c r="GM379" i="1"/>
  <c r="GM380" i="1" s="1"/>
  <c r="BW379" i="1"/>
  <c r="BW380" i="1" s="1"/>
  <c r="GJ379" i="1"/>
  <c r="GJ380" i="1" s="1"/>
  <c r="BN379" i="1"/>
  <c r="BN380" i="1" s="1"/>
  <c r="AJ379" i="1"/>
  <c r="AJ380" i="1" s="1"/>
  <c r="AB379" i="1"/>
  <c r="AB380" i="1" s="1"/>
  <c r="GF379" i="1"/>
  <c r="GF380" i="1" s="1"/>
  <c r="HJ379" i="1"/>
  <c r="HJ380" i="1" s="1"/>
  <c r="GA379" i="1"/>
  <c r="GA380" i="1" s="1"/>
  <c r="DT379" i="1"/>
  <c r="DT380" i="1" s="1"/>
  <c r="DF379" i="1"/>
  <c r="DF380" i="1" s="1"/>
  <c r="CR379" i="1"/>
  <c r="CR380" i="1" s="1"/>
  <c r="AP379" i="1"/>
  <c r="AP380" i="1" s="1"/>
  <c r="FC379" i="1"/>
  <c r="FC380" i="1" s="1"/>
  <c r="FG379" i="1"/>
  <c r="FG380" i="1" s="1"/>
</calcChain>
</file>

<file path=xl/sharedStrings.xml><?xml version="1.0" encoding="utf-8"?>
<sst xmlns="http://schemas.openxmlformats.org/spreadsheetml/2006/main" count="2097" uniqueCount="651">
  <si>
    <r>
      <rPr>
        <b/>
        <sz val="9"/>
        <color rgb="FF0070C0"/>
        <rFont val="Arial"/>
        <family val="2"/>
      </rPr>
      <t>Постачальнику пропонується заповнити лише поля. які позначені наступним кольором ---&gt;</t>
    </r>
    <r>
      <rPr>
        <sz val="9"/>
        <color rgb="FF0070C0"/>
        <rFont val="Arial"/>
        <family val="2"/>
      </rPr>
      <t xml:space="preserve">
The supplier is asked to fill in only the fields that are marked with the following color ----&gt;</t>
    </r>
  </si>
  <si>
    <r>
      <t xml:space="preserve">ФОРМА ПРОПОЗИЦІЇ PRO-06 ACTED УКРАЇНА
</t>
    </r>
    <r>
      <rPr>
        <sz val="11"/>
        <color theme="1"/>
        <rFont val="Arial"/>
        <family val="2"/>
      </rPr>
      <t>PRO-06 OFFER FORM ACTED UKRAINE</t>
    </r>
  </si>
  <si>
    <r>
      <t>Тендер № /</t>
    </r>
    <r>
      <rPr>
        <sz val="10"/>
        <color rgb="FF000000"/>
        <rFont val="Arial"/>
        <family val="2"/>
      </rPr>
      <t xml:space="preserve"> Tender N°:</t>
    </r>
  </si>
  <si>
    <t>T  / 64FPU / P5R / SAQ / Partnership / Kherson / LP026 / 19-03-2026</t>
  </si>
  <si>
    <r>
      <t>Номер Внутрішнього Замовлення ACTED /</t>
    </r>
    <r>
      <rPr>
        <sz val="10"/>
        <color theme="1"/>
        <rFont val="Arial"/>
        <family val="2"/>
      </rPr>
      <t xml:space="preserve"> ACTED's internal Order ID:</t>
    </r>
  </si>
  <si>
    <t>OF  / 64FPU / P5R / SAQ / Partnership / Kherson / LP026 / 18-03-2026</t>
  </si>
  <si>
    <r>
      <t xml:space="preserve">ОПИС ПРЕДМЕТУ ЗАПИТУ ЦІНОВИХ ПРОПОЗИЦІЙ / </t>
    </r>
    <r>
      <rPr>
        <u/>
        <sz val="10"/>
        <color theme="1"/>
        <rFont val="Arial"/>
        <family val="2"/>
      </rPr>
      <t>DESCRIPTION OF THE SUBJECT OF THE REQUEST FOR QUOTATIONS</t>
    </r>
  </si>
  <si>
    <t>Поточні ремонти постраждалих від воєнних дій домогосподарств в с. Новодмитрівка та с. Старосілля (Херсонська область)</t>
  </si>
  <si>
    <r>
      <t xml:space="preserve">Орієнтовний бюджет / 
</t>
    </r>
    <r>
      <rPr>
        <sz val="10"/>
        <color rgb="FF000000"/>
        <rFont val="Arial"/>
        <family val="2"/>
      </rPr>
      <t>Estimate budget (</t>
    </r>
    <r>
      <rPr>
        <b/>
        <sz val="10"/>
        <color rgb="FF000000"/>
        <rFont val="Arial"/>
        <family val="2"/>
      </rPr>
      <t>ГРН</t>
    </r>
    <r>
      <rPr>
        <sz val="10"/>
        <color rgb="FF000000"/>
        <rFont val="Arial"/>
        <family val="2"/>
      </rPr>
      <t>/UAH):</t>
    </r>
  </si>
  <si>
    <t>за адресами: як зазначено по лотах</t>
  </si>
  <si>
    <t>N/A</t>
  </si>
  <si>
    <r>
      <t xml:space="preserve">Найменування компанії / </t>
    </r>
    <r>
      <rPr>
        <sz val="9"/>
        <color theme="1"/>
        <rFont val="Arial"/>
        <family val="2"/>
      </rPr>
      <t xml:space="preserve">Company’s Name </t>
    </r>
    <r>
      <rPr>
        <b/>
        <sz val="9"/>
        <color theme="1"/>
        <rFont val="Arial"/>
        <family val="2"/>
      </rPr>
      <t>(відповідно до реєстраційних документів) / (</t>
    </r>
    <r>
      <rPr>
        <sz val="9"/>
        <color theme="1"/>
        <rFont val="Arial"/>
        <family val="2"/>
      </rPr>
      <t>as per registration documents)</t>
    </r>
  </si>
  <si>
    <r>
      <t>Ім'я уповноваженого представника компанії /</t>
    </r>
    <r>
      <rPr>
        <sz val="9"/>
        <color theme="1"/>
        <rFont val="Arial"/>
        <family val="2"/>
      </rPr>
      <t xml:space="preserve"> Company Authorized Representative’s Name</t>
    </r>
    <r>
      <rPr>
        <b/>
        <sz val="9"/>
        <color theme="1"/>
        <rFont val="Arial"/>
        <family val="2"/>
      </rPr>
      <t xml:space="preserve"> (відповідно до реєстраційних документів або довіреності. підписаної належним чином) / (as per registration documents or duly signed Power of Attorney)</t>
    </r>
  </si>
  <si>
    <r>
      <rPr>
        <b/>
        <sz val="9"/>
        <color theme="1"/>
        <rFont val="Arial"/>
        <family val="2"/>
      </rPr>
      <t>Реєстраційний номер компанії</t>
    </r>
    <r>
      <rPr>
        <sz val="9"/>
        <color theme="1"/>
        <rFont val="Arial"/>
        <family val="2"/>
      </rPr>
      <t xml:space="preserve"> / Company Registration Number </t>
    </r>
  </si>
  <si>
    <r>
      <rPr>
        <b/>
        <sz val="9"/>
        <color theme="1"/>
        <rFont val="Arial"/>
        <family val="2"/>
      </rPr>
      <t xml:space="preserve">Поштова адреса компанії </t>
    </r>
    <r>
      <rPr>
        <sz val="9"/>
        <color theme="1"/>
        <rFont val="Arial"/>
        <family val="2"/>
      </rPr>
      <t>/ Company’s mailing address</t>
    </r>
  </si>
  <si>
    <r>
      <rPr>
        <b/>
        <sz val="9"/>
        <color theme="1"/>
        <rFont val="Arial"/>
        <family val="2"/>
      </rPr>
      <t>Поштовий індекс, Область, Назва населеного пункту, Вулиця, №будинку, №офісу</t>
    </r>
    <r>
      <rPr>
        <sz val="9"/>
        <color theme="1"/>
        <rFont val="Arial"/>
        <family val="2"/>
      </rPr>
      <t xml:space="preserve"> / 
Postal code, Region, Name of the settlement, Street, No. of the house, No. of the office</t>
    </r>
  </si>
  <si>
    <r>
      <t xml:space="preserve">Контактний номер телефону / </t>
    </r>
    <r>
      <rPr>
        <sz val="9"/>
        <color theme="1"/>
        <rFont val="Arial"/>
        <family val="2"/>
      </rPr>
      <t>Phone contact number</t>
    </r>
  </si>
  <si>
    <r>
      <t>Адреса електронної пошти /</t>
    </r>
    <r>
      <rPr>
        <sz val="9"/>
        <color theme="1"/>
        <rFont val="Arial"/>
        <family val="2"/>
      </rPr>
      <t xml:space="preserve"> Email address</t>
    </r>
  </si>
  <si>
    <r>
      <rPr>
        <b/>
        <sz val="9"/>
        <color theme="1"/>
        <rFont val="Arial"/>
        <family val="2"/>
      </rPr>
      <t xml:space="preserve">Комерційний представник з тендерних заявок </t>
    </r>
    <r>
      <rPr>
        <sz val="9"/>
        <color theme="1"/>
        <rFont val="Arial"/>
        <family val="2"/>
      </rPr>
      <t xml:space="preserve">/ Commercial representative for the bid </t>
    </r>
  </si>
  <si>
    <r>
      <t xml:space="preserve">Будь ласка, заповніть таблицю нижче </t>
    </r>
    <r>
      <rPr>
        <b/>
        <sz val="9"/>
        <color rgb="FFFF0000"/>
        <rFont val="Arial"/>
        <family val="2"/>
      </rPr>
      <t>НЕ змінюючи кількість, або одиниці виміру</t>
    </r>
    <r>
      <rPr>
        <b/>
        <sz val="9"/>
        <color rgb="FF000000"/>
        <rFont val="Arial"/>
        <family val="2"/>
      </rPr>
      <t xml:space="preserve">.
Для того, щоб пропозиція була прийнятною, усі лоти (якщо поділено на лоти), усі розділи та кожен рядочок (позиція) мають бути заповнені (договір не можна розділити між кількома виконавцями). </t>
    </r>
    <r>
      <rPr>
        <b/>
        <sz val="9"/>
        <color rgb="FFFF0000"/>
        <rFont val="Arial"/>
        <family val="2"/>
      </rPr>
      <t>Пропозиції на окремі позиції, лоти чи розділи прийматись НЕ будуть.</t>
    </r>
  </si>
  <si>
    <r>
      <t xml:space="preserve">Please fill in the table below </t>
    </r>
    <r>
      <rPr>
        <sz val="9"/>
        <color rgb="FFFF0000"/>
        <rFont val="Arial"/>
        <family val="2"/>
      </rPr>
      <t>WITHOUT changing the quantity or units of measurement</t>
    </r>
    <r>
      <rPr>
        <sz val="9"/>
        <color rgb="FF000000"/>
        <rFont val="Arial"/>
        <family val="2"/>
      </rPr>
      <t xml:space="preserve">.
In order for the offer to be acceptable, all lots (if divided into lots), all sections and each line item (position) must be completed (the contract cannot be divided between several contractors). </t>
    </r>
    <r>
      <rPr>
        <sz val="9"/>
        <color rgb="FFFF0000"/>
        <rFont val="Arial"/>
        <family val="2"/>
      </rPr>
      <t>Bids for individual items, lots or sections will NOT be accepted.</t>
    </r>
  </si>
  <si>
    <r>
      <t xml:space="preserve">Всі необхідні для виконання робіт матеріали, обладнання та вироби постачаються Підрядником (єдиним переможцем за результатом відбору цінових пропозицій).
Опис матеріалів та можливі згадки брендів у стовпчику "СПЕЦИФІКАЦІЯ 1" є запитом Замовника, є орієнтовними, і не обов'язково мають співпадати із пропозицією учасника тендеру.  
Учасник тендеру може запропонувати власні матеріали, обладнання та вироби, аналогічні до зазначених у тендерному запиті (при цьому аналогом має бути ідентичний, або кращий за своїми технічними та експлуатаційними характеристиками продукт).
</t>
    </r>
    <r>
      <rPr>
        <b/>
        <sz val="9"/>
        <color rgb="FFFF0000"/>
        <rFont val="Arial"/>
        <family val="2"/>
      </rPr>
      <t>Заповніть стовпчик "СПЕЦИФІКАЦІЯ 2" зазначаючи саме ті матеріали (бренд, модель, технічні характеристики, габаритні розміри (для технічних агрегатів) країну походження, тощо), які пропонуєте до застосування</t>
    </r>
    <r>
      <rPr>
        <b/>
        <sz val="9"/>
        <color rgb="FF000000"/>
        <rFont val="Arial"/>
        <family val="2"/>
      </rPr>
      <t>. Скопіюйте опис матеріалів, якщо ваша пропозиція співпадає із запитом, але переконайтесь, що там немає виразу "або аналог". Немає необхідності описувати роботи, але ви маєте змогу вносити свої коментарі, уточнення щодо спеціальних технологій, технічних рішень.</t>
    </r>
  </si>
  <si>
    <r>
      <t xml:space="preserve">All materials, equipment and products necessary for the performance of the work shall be supplied by the Contractor (the sole winner of the tender).
The description of materials and possible mentions of brands in the column “SPECIFICATION 1” are the Customer's request, are indicative, and do not necessarily coincide with the Tenderer's offer.  
</t>
    </r>
    <r>
      <rPr>
        <sz val="9"/>
        <rFont val="Arial"/>
        <family val="2"/>
      </rPr>
      <t>The tenderer may offer its own materials, equipment and products similar to those specified in the tender request (in this case, the analog must be identical or better in terms of technical and operational characteristics).</t>
    </r>
    <r>
      <rPr>
        <sz val="9"/>
        <color rgb="FF000000"/>
        <rFont val="Arial"/>
        <family val="2"/>
      </rPr>
      <t xml:space="preserve">
</t>
    </r>
    <r>
      <rPr>
        <sz val="9"/>
        <color rgb="FFFF0000"/>
        <rFont val="Arial"/>
        <family val="2"/>
      </rPr>
      <t>Fill in the column “SPECIFICATION 2” indicating exactly the materials (brand, model, technical characteristics, overall dimensions (for technical units), country of origin, etc.</t>
    </r>
    <r>
      <rPr>
        <sz val="9"/>
        <color rgb="FF000000"/>
        <rFont val="Arial"/>
        <family val="2"/>
      </rPr>
      <t xml:space="preserve"> Copy the description of the materials if your offer matches the request, but make sure that the phrase “or analog” is not included. There is no need to describe the work, but you can make your comments, clarifications regarding special technologies, technical solutions.</t>
    </r>
  </si>
  <si>
    <t>Всі необхідні для виконання робіт матеріали, обладнання та вироби постачаються Підрядником. Учасник тендеру може запропонувати власні матеріали, обладнання та вироби, аналогічні до зазначених у тендерному запиті.</t>
  </si>
  <si>
    <t>All materials, equipment and products necessary for the performance of the work shall be supplied by the Contractor. The Tenderer may offer its own materials, equipment and products similar to those specified in the tender request.</t>
  </si>
  <si>
    <t xml:space="preserve">Якість та безпека використовуваних матеріалів, обладнання та виробів повинна бути підтверджена відповідними сертифікатами якості/відповідності, деклараціями відповідності, висновками Державної санітарно-епідеміологічної експертизи, протоколами випробувань. </t>
  </si>
  <si>
    <t>The quality and safety of the materials, equipment and products used must be confirmed by the relevant quality/conformity certificates, declarations of conformity, conclusions of the State Sanitary and Epidemiological Expertise, and test reports.</t>
  </si>
  <si>
    <t>Підрядник забезпечує наявність на місці виконання робіт засобів індивідуального захисту для працівників, необхідних попереджувальних знаків, огороджень та інших необхідних засобів безпеки.</t>
  </si>
  <si>
    <t>The contractor ensures the availability of personal protective equipment for workers, necessary warning signs, fences and other necessary safety equipment at the work site.</t>
  </si>
  <si>
    <t>Всі роботи повинні виконуватись згідно вимог Державних будівельних норм, Державних стандартів, іншої державної нормативно-технічної документації, що діє в Україні.</t>
  </si>
  <si>
    <t>All works shall be performed in accordance with the requirements of the State Construction Norms, State Standards, and other state regulatory and technical documentation in force in Ukraine.</t>
  </si>
  <si>
    <t>Підрядник зобов'язаний вивезти всі будівельні відходи, залишки матеріалів та інші відходи, що утворюються при виконанні робіт, до спеціально призначених для цього місць.</t>
  </si>
  <si>
    <t>The contractor is obliged to remove all construction waste, leftover materials and other waste generated during the execution of works to places specially designated for this purpose.</t>
  </si>
  <si>
    <t>Ціни мають включати всі витрати пов'язані з реалізацією цього проекту (транспортування, навантаження, монтаж, пуско-налагоджувальні роботи (якщо передбачається), проживання своїх робітників, оренду інструментів/техніки/обладнання, поводження з будівельними відходами, тощо) разом із податками, митами, витратами на проходження державної експертизи, акцизами та іншими витратами й зборами, що передбачені чинним законодавствовм та будівельними нормами.</t>
  </si>
  <si>
    <t>Prices shall include all costs associated with the implementation of this project (transportation, loading, installation, commissioning (if applicable), accommodation of their workers, rental of tools/equipment, construction waste management, etc.) together with taxes, duties, state examination costs, excise duties and other costs and fees required by applicable laws and building codes.</t>
  </si>
  <si>
    <t>#</t>
  </si>
  <si>
    <r>
      <rPr>
        <b/>
        <u/>
        <sz val="9"/>
        <color rgb="FF000000"/>
        <rFont val="Arila"/>
      </rPr>
      <t xml:space="preserve">СПЕЦИФІКАЦІЯ 1 / </t>
    </r>
    <r>
      <rPr>
        <u/>
        <sz val="9"/>
        <color rgb="FF000000"/>
        <rFont val="Arila"/>
      </rPr>
      <t>SPECIFICATION 1</t>
    </r>
    <r>
      <rPr>
        <b/>
        <sz val="9"/>
        <color rgb="FF000000"/>
        <rFont val="Arila"/>
      </rPr>
      <t xml:space="preserve">
Опис матеріалі, робіт та обладнання, які запитуються Замовником та їх технічних характеристик (</t>
    </r>
    <r>
      <rPr>
        <b/>
        <i/>
        <sz val="9"/>
        <color rgb="FF000000"/>
        <rFont val="Arila"/>
      </rPr>
      <t>бренди вказані для прикладу і можуть відрізнятись</t>
    </r>
    <r>
      <rPr>
        <b/>
        <sz val="9"/>
        <color rgb="FF000000"/>
        <rFont val="Arila"/>
      </rPr>
      <t xml:space="preserve">) / 
</t>
    </r>
    <r>
      <rPr>
        <sz val="9"/>
        <color rgb="FF000000"/>
        <rFont val="Arila"/>
      </rPr>
      <t>Description of the materials, works and equipment requested by the Customer and their technical characteristics (</t>
    </r>
    <r>
      <rPr>
        <i/>
        <sz val="9"/>
        <color rgb="FF000000"/>
        <rFont val="Arila"/>
      </rPr>
      <t>brands are for example and may differ</t>
    </r>
    <r>
      <rPr>
        <sz val="9"/>
        <color rgb="FF000000"/>
        <rFont val="Arila"/>
      </rPr>
      <t>)</t>
    </r>
  </si>
  <si>
    <r>
      <t xml:space="preserve">Коди Проекту /  Донора / Бюджетної лінії
</t>
    </r>
    <r>
      <rPr>
        <sz val="9"/>
        <color rgb="FF000000"/>
        <rFont val="Arila"/>
      </rPr>
      <t>Project / Donor / Budget codes</t>
    </r>
  </si>
  <si>
    <r>
      <rPr>
        <b/>
        <u/>
        <sz val="9"/>
        <color rgb="FF000000"/>
        <rFont val="Arila"/>
      </rPr>
      <t xml:space="preserve">СПЕЦИФІКАЦІЯ 2 / </t>
    </r>
    <r>
      <rPr>
        <u/>
        <sz val="9"/>
        <color rgb="FF000000"/>
        <rFont val="Arila"/>
      </rPr>
      <t>SPECIFICATION 2</t>
    </r>
    <r>
      <rPr>
        <b/>
        <sz val="9"/>
        <color rgb="FF000000"/>
        <rFont val="Arila"/>
      </rPr>
      <t xml:space="preserve">
Опис матеріалів, робіт та обладнання, які пропонуються Підрядником та їх технічних характеристик (Українською) / </t>
    </r>
    <r>
      <rPr>
        <sz val="9"/>
        <color rgb="FF000000"/>
        <rFont val="Arila"/>
      </rPr>
      <t>Description of the materials, works and equipmentoffered by the Contractor and their technical characteristics (in Ukrainian)</t>
    </r>
  </si>
  <si>
    <r>
      <rPr>
        <b/>
        <u/>
        <sz val="9"/>
        <color rgb="FF000000"/>
        <rFont val="Arila"/>
      </rPr>
      <t xml:space="preserve">СПЕЦИФІКАЦІЯ 2 / </t>
    </r>
    <r>
      <rPr>
        <u/>
        <sz val="9"/>
        <color rgb="FF000000"/>
        <rFont val="Arila"/>
      </rPr>
      <t>SPECIFICATION 2</t>
    </r>
    <r>
      <rPr>
        <b/>
        <sz val="9"/>
        <color rgb="FF000000"/>
        <rFont val="Arila"/>
      </rPr>
      <t xml:space="preserve">
Опис матеріалів, які пропонуються Підрядником та їх технічних характеристик (Англійською) / </t>
    </r>
    <r>
      <rPr>
        <sz val="9"/>
        <color rgb="FF000000"/>
        <rFont val="Arila"/>
      </rPr>
      <t>Description of the materials offered by the Contractor and their technical characteristics (in English)</t>
    </r>
  </si>
  <si>
    <r>
      <t xml:space="preserve">Одиниця виміру
</t>
    </r>
    <r>
      <rPr>
        <sz val="9"/>
        <color rgb="FF000000"/>
        <rFont val="Arila"/>
      </rPr>
      <t>Unit</t>
    </r>
  </si>
  <si>
    <r>
      <t xml:space="preserve">Кількість
</t>
    </r>
    <r>
      <rPr>
        <sz val="9"/>
        <color rgb="FF000000"/>
        <rFont val="Arila"/>
      </rPr>
      <t>Quantity</t>
    </r>
  </si>
  <si>
    <r>
      <t xml:space="preserve">Ціна за одиницю  (грн) 
</t>
    </r>
    <r>
      <rPr>
        <sz val="9"/>
        <color rgb="FF000000"/>
        <rFont val="Arila"/>
      </rPr>
      <t>Unit Price (UAH)</t>
    </r>
  </si>
  <si>
    <r>
      <t xml:space="preserve">Загальна сума (грн) 
</t>
    </r>
    <r>
      <rPr>
        <sz val="9"/>
        <color rgb="FF000000"/>
        <rFont val="Arila"/>
      </rPr>
      <t>Total amount  (UAH)</t>
    </r>
  </si>
  <si>
    <t>Лот / Lot 1</t>
  </si>
  <si>
    <t>Херсонська область, с. Новодмитрівка, вул. Шкільна, 76</t>
  </si>
  <si>
    <t>Kherson region, Novodmytrivka village, st. Shkilna, 76</t>
  </si>
  <si>
    <t>Kherson region, V. Oleksandrivka, st. Parkova, bud. 34</t>
  </si>
  <si>
    <t>1-1</t>
  </si>
  <si>
    <t>Знімання засклених віконних рам</t>
  </si>
  <si>
    <t>Removing glazed window frames</t>
  </si>
  <si>
    <t>64FPU / P5R / SAQ</t>
  </si>
  <si>
    <t xml:space="preserve">Dismantling belts, sandriks, gutters, ebbs, overhangs, etc. from sheet steel (skates, wind bar)
</t>
  </si>
  <si>
    <t>м2</t>
  </si>
  <si>
    <t>1-2</t>
  </si>
  <si>
    <t>Демонтаж віконних коробок в кам'яних
стінах з відбиванням штукатурки в укосах</t>
  </si>
  <si>
    <t>Dismantling window frames in stone
walls with reflection of plaster in slopes</t>
  </si>
  <si>
    <t xml:space="preserve">Dismantling roof coverings from corrugated asbestos-cement sheets
</t>
  </si>
  <si>
    <t>шт</t>
  </si>
  <si>
    <t>1-3</t>
  </si>
  <si>
    <t>Розбирання поясків, сандриків, жолобів,
відливів, звисів тощо з листової сталі</t>
  </si>
  <si>
    <t>Dismantling belts, sandriks, gutters,
ebbs, overhangs, etc., from sheet steel</t>
  </si>
  <si>
    <t xml:space="preserve">Disassembly of battens [crates] from bars with transparent
</t>
  </si>
  <si>
    <t>м</t>
  </si>
  <si>
    <t>1-4</t>
  </si>
  <si>
    <t>Знімання підвіконних дощок</t>
  </si>
  <si>
    <t>Removing window sills</t>
  </si>
  <si>
    <t xml:space="preserve">Reinforcement of wooden elements with paired overlays
</t>
  </si>
  <si>
    <t>1-5</t>
  </si>
  <si>
    <t>Заповнення віконних прорізів готовими
блоками з металопластику в кам'яних
стінах житлових і громадських будівель</t>
  </si>
  <si>
    <t>Filling window openings with ready-made
blocks made of metal-plastic in stone
walls of residential and public buildings</t>
  </si>
  <si>
    <t xml:space="preserve">Arrangement of battens [crates] with transparent boards and bars under a slate roof
</t>
  </si>
  <si>
    <t>1-6</t>
  </si>
  <si>
    <t>Установлення пластикових підвіконних
дошок</t>
  </si>
  <si>
    <t>Installation of plastic window sills boards</t>
  </si>
  <si>
    <t xml:space="preserve">Antiseptic with aqueous mixtures
</t>
  </si>
  <si>
    <t>1-7</t>
  </si>
  <si>
    <t>Установлення віконних зливів</t>
  </si>
  <si>
    <t>Installation of window drains</t>
  </si>
  <si>
    <t xml:space="preserve">Arrangement of a coating of 8-wave 40/150 fiber cement sheets measuring 1750/1130 mm, thickness 5.8 mm
</t>
  </si>
  <si>
    <t>1-8</t>
  </si>
  <si>
    <t>Забивання борозен</t>
  </si>
  <si>
    <t>Clogging furrows</t>
  </si>
  <si>
    <t xml:space="preserve">Skate Sheet Steel Arrangement
</t>
  </si>
  <si>
    <t>1-9</t>
  </si>
  <si>
    <t>Ремонт штукатурки прямолінійних укосів
всередині будівлі по каменю та бетону
цементно-вапняним розчином</t>
  </si>
  <si>
    <t>Repair of plaster of rectilinear slopes
inside the building on stone and concrete
cement-lime mortar</t>
  </si>
  <si>
    <t xml:space="preserve">Manual loading of garbage
</t>
  </si>
  <si>
    <t>1-10</t>
  </si>
  <si>
    <t>Безпіщане накриття стін</t>
  </si>
  <si>
    <t>Sand-free wall covering</t>
  </si>
  <si>
    <t xml:space="preserve">Garbage transportation up to 3 km
</t>
  </si>
  <si>
    <t>1-11</t>
  </si>
  <si>
    <t>Навантаження сміття вручну</t>
  </si>
  <si>
    <t>Manual loading of garbage</t>
  </si>
  <si>
    <t xml:space="preserve">Galvanized wire nails for roofing 5x120 mm
</t>
  </si>
  <si>
    <t>т</t>
  </si>
  <si>
    <t>1-12</t>
  </si>
  <si>
    <t>Перевезення сміття до 15 км</t>
  </si>
  <si>
    <t>Garbage transportation up to 15 km</t>
  </si>
  <si>
    <t xml:space="preserve">Construction nails with a tapered head 5.0x120 mm
</t>
  </si>
  <si>
    <t>1-13</t>
  </si>
  <si>
    <t>Ґрунтовка вододисперсійна СТ-17</t>
  </si>
  <si>
    <t>Water-dispersion primer ST-17</t>
  </si>
  <si>
    <t xml:space="preserve">Screws with a semicircular head, rod diameter 8 mm, length 100 mm
</t>
  </si>
  <si>
    <t>кг</t>
  </si>
  <si>
    <t>1-14</t>
  </si>
  <si>
    <t xml:space="preserve">Штукатурка </t>
  </si>
  <si>
    <t>Plaster</t>
  </si>
  <si>
    <t xml:space="preserve">Fiber cement sheets
</t>
  </si>
  <si>
    <t>1-15</t>
  </si>
  <si>
    <t>Суміш цементна</t>
  </si>
  <si>
    <t>Cement mixture</t>
  </si>
  <si>
    <t xml:space="preserve">Construction nails 3.0x70 mm
</t>
  </si>
  <si>
    <t>1-16</t>
  </si>
  <si>
    <t>Піна монтажна, 870 мл</t>
  </si>
  <si>
    <t>Polyurethane foam, 870 ml</t>
  </si>
  <si>
    <t xml:space="preserve">Edged coniferous boards
</t>
  </si>
  <si>
    <t>1-17</t>
  </si>
  <si>
    <t>Дюбель-шуруп 100*10</t>
  </si>
  <si>
    <t>Dowel screw 100*10</t>
  </si>
  <si>
    <t xml:space="preserve">Customized metal products (skates, wind, junctions, etc.)
</t>
  </si>
  <si>
    <t>1-18</t>
  </si>
  <si>
    <t>Герметик силіконовий, 0,280 л</t>
  </si>
  <si>
    <t>Silicone sealant, 0.280 l</t>
  </si>
  <si>
    <t xml:space="preserve">Reinforced mounting angle
</t>
  </si>
  <si>
    <t>1-19</t>
  </si>
  <si>
    <t>Шуруп самонарізні</t>
  </si>
  <si>
    <t>Self-tapping screw</t>
  </si>
  <si>
    <t xml:space="preserve">Flame retardant material
</t>
  </si>
  <si>
    <t>1-20</t>
  </si>
  <si>
    <t>Дошки підвіконні</t>
  </si>
  <si>
    <t>Window sill boards</t>
  </si>
  <si>
    <t>1-21</t>
  </si>
  <si>
    <t>Відлив</t>
  </si>
  <si>
    <t>Low tide</t>
  </si>
  <si>
    <t>1-22</t>
  </si>
  <si>
    <t>Віконні блоки металопластикові</t>
  </si>
  <si>
    <t>Metal-plastic window blocks</t>
  </si>
  <si>
    <t>Лот / Lot 2</t>
  </si>
  <si>
    <t>Херсонська область, с. Новодмитрівка, вул. Вишнева , 11</t>
  </si>
  <si>
    <t>Kherson region, Novodmytrivka village, st. Vyshneva , 11</t>
  </si>
  <si>
    <t>Kherson region, V. Oleksandrivka, st. Zavodskaya, bud. 13</t>
  </si>
  <si>
    <t>2-1</t>
  </si>
  <si>
    <t xml:space="preserve">  м2</t>
  </si>
  <si>
    <t>2-2</t>
  </si>
  <si>
    <t>Демонтаж віконних коробок в кам'яних стінах з відбиванням штукатурки в укосах</t>
  </si>
  <si>
    <t>Dismantling of window frames in stone walls with reflection of plaster in slopes</t>
  </si>
  <si>
    <t xml:space="preserve">  шт</t>
  </si>
  <si>
    <t>2-3</t>
  </si>
  <si>
    <t>Розбирання поясків, сандриків, жолобів, відливів, звисів
тощо з листової сталі</t>
  </si>
  <si>
    <t>Dismantling belts, sandriks, gutters, ebbs, overhangs
etc. of sheet steel</t>
  </si>
  <si>
    <t xml:space="preserve">  м</t>
  </si>
  <si>
    <t>2-4</t>
  </si>
  <si>
    <t>2-5</t>
  </si>
  <si>
    <t>Заповнення віконних прорізів готовими блоками з металопластику в кам'яних стінах житлових і громадських будівель</t>
  </si>
  <si>
    <t>Filling window openings with ready-made blocks with metal-plastic in the stone walls of residential and public buildings</t>
  </si>
  <si>
    <t>2-6</t>
  </si>
  <si>
    <t>Установлення пластикових підвіконних дошок</t>
  </si>
  <si>
    <t>Installation of plastic window sills</t>
  </si>
  <si>
    <t>2-7</t>
  </si>
  <si>
    <t>2-8</t>
  </si>
  <si>
    <t>2-9</t>
  </si>
  <si>
    <t>Розбирання поясків, сандриків, жолобів, відливів, звисів тощо з листової сталі ( коньків, вітрової планки)</t>
  </si>
  <si>
    <t>Dismantling belts, sandriks, gutters, ebbs, overhangs etc. from sheet steel (skates, wind bar)</t>
  </si>
  <si>
    <t>2-10</t>
  </si>
  <si>
    <t>Розбирання покриттів покрівлі з хвилястих азбестоцементних листів</t>
  </si>
  <si>
    <t>Dismantling of corrugated roof coverings
asbestos-cement sheets</t>
  </si>
  <si>
    <t>2-11</t>
  </si>
  <si>
    <t>Розбирання лат [решетування] з брусків з прозорами</t>
  </si>
  <si>
    <t>Disassembly of battens [crates] from bars with transparent</t>
  </si>
  <si>
    <t>2-12</t>
  </si>
  <si>
    <t>Посилення дерев'яних елементів парними накладками</t>
  </si>
  <si>
    <t>Reinforcement of wooden elements with paired overlays</t>
  </si>
  <si>
    <t xml:space="preserve">  пар</t>
  </si>
  <si>
    <t>2-13</t>
  </si>
  <si>
    <t>Улаштування лат [решетування] з прозорами із дощок і брусків під покрівлю з фіброцементних листів</t>
  </si>
  <si>
    <t>Arrangement of battens [crates] with transparent boards and bars for the roof made of fiber cement sheets</t>
  </si>
  <si>
    <t>2-14</t>
  </si>
  <si>
    <t>Антисептування водними сумішами</t>
  </si>
  <si>
    <t>Antiseptic with aqueous mixtures</t>
  </si>
  <si>
    <t>2-15</t>
  </si>
  <si>
    <t>Улаштування покриття з 8-хвильових 40/150 листів
шиферу розміром 1750/1130 мм, товщина 5,8 мм</t>
  </si>
  <si>
    <t>Arrangement of a coating of 8-wave 40/150 sheets
slate measuring 1750/1130 mm, thickness 5.8 mm</t>
  </si>
  <si>
    <t>2-16</t>
  </si>
  <si>
    <t>Улаштування з листової сталі коньків,вітрових тощо</t>
  </si>
  <si>
    <t>Installation of sheet steel ridges, wind ridges, etc</t>
  </si>
  <si>
    <t>2-17</t>
  </si>
  <si>
    <t xml:space="preserve">  т</t>
  </si>
  <si>
    <t>2-18</t>
  </si>
  <si>
    <t>Перевезення сміття до 25 км</t>
  </si>
  <si>
    <t>Garbage transportation up to 25 km</t>
  </si>
  <si>
    <t>2-19</t>
  </si>
  <si>
    <t>Цвяхи дротяні оцинковані для  покрівлі 5х120 мм</t>
  </si>
  <si>
    <t>Galvanized wire nails for roofing 5x120 mm</t>
  </si>
  <si>
    <t>2-20</t>
  </si>
  <si>
    <t>Цвяхи будівельні з конічною головкою 5,0х120 мм</t>
  </si>
  <si>
    <t>Construction nails with a tapered head 5.0x120 mm</t>
  </si>
  <si>
    <t>2-21</t>
  </si>
  <si>
    <t>Шурупи з напівкруглою головкою, діаметр стрижня 8 мм, довжина 100 мм</t>
  </si>
  <si>
    <t>Screws with a semicircular head, rod diameter 8 mm, Length 100 mm</t>
  </si>
  <si>
    <t>2-22</t>
  </si>
  <si>
    <t>2-23</t>
  </si>
  <si>
    <t>Шифер безазбестовий</t>
  </si>
  <si>
    <t>Asbestos-free slate</t>
  </si>
  <si>
    <t>2-24</t>
  </si>
  <si>
    <t>Цвяхи будівельні 3,0х70 мм</t>
  </si>
  <si>
    <t>Construction nails 3.0x70 mm</t>
  </si>
  <si>
    <t>2-25</t>
  </si>
  <si>
    <t>Дошки обрізні з хвойних порід</t>
  </si>
  <si>
    <t>Edged coniferous boards</t>
  </si>
  <si>
    <t>м3</t>
  </si>
  <si>
    <t>2-26</t>
  </si>
  <si>
    <t>Індивідуальні металеві вироби ( коньки,вітрові )</t>
  </si>
  <si>
    <t>Individual metal products (skates, wind)</t>
  </si>
  <si>
    <t>2-27</t>
  </si>
  <si>
    <t>2-28</t>
  </si>
  <si>
    <t>2-29</t>
  </si>
  <si>
    <t>2-30</t>
  </si>
  <si>
    <t>2-31</t>
  </si>
  <si>
    <t xml:space="preserve">Кутник посиленний монтажний </t>
  </si>
  <si>
    <t>Reinforced mounting angle</t>
  </si>
  <si>
    <t>2-32</t>
  </si>
  <si>
    <t>2-33</t>
  </si>
  <si>
    <t>2-34</t>
  </si>
  <si>
    <t>Антисептик( вогнебіозахист)</t>
  </si>
  <si>
    <t>Antiseptic (fire protection)</t>
  </si>
  <si>
    <t>2-35</t>
  </si>
  <si>
    <t>Лот / Lot 3</t>
  </si>
  <si>
    <t>Херсонська область, с. Новодмитрівка, вул. Надії , 3</t>
  </si>
  <si>
    <t>Kherson region, Novodmytrivka village, st. Nadii , 3</t>
  </si>
  <si>
    <t>Kherson region, V. Oleksandrivka, st. Zavodskaya, bud. 15</t>
  </si>
  <si>
    <t>3-1</t>
  </si>
  <si>
    <t>3-2</t>
  </si>
  <si>
    <t>Dismantling window frames in stone walls made of beating plaster in slopes</t>
  </si>
  <si>
    <t>3-3</t>
  </si>
  <si>
    <t>Розбирання поясків, сандриків, жолобів, відливів, звисів тощо з листової сталі</t>
  </si>
  <si>
    <t>Dismantling belts, sandriks, gutters, ebbs, overhangs, etc., from sheet steel</t>
  </si>
  <si>
    <t>3-4</t>
  </si>
  <si>
    <t>3-5</t>
  </si>
  <si>
    <t>Filling window openings with ready-made blocks of metal-plastic in stone walls of residential and public buildings</t>
  </si>
  <si>
    <t>3-6</t>
  </si>
  <si>
    <t>3-7</t>
  </si>
  <si>
    <t>3-8</t>
  </si>
  <si>
    <t>Демонтаж дверних коробок в кам'яних стінах з відбиванням штукатурки в укосах</t>
  </si>
  <si>
    <t>Dismantling door frames in stone walls made of beating plaster in slopes</t>
  </si>
  <si>
    <t>3-9</t>
  </si>
  <si>
    <t>Знімання дверних полотен</t>
  </si>
  <si>
    <t>Removing door leaves</t>
  </si>
  <si>
    <t>3-10</t>
  </si>
  <si>
    <t>Заповнення дверних прорізів готовими дверними блоками з металопластику у кам'яних стінах</t>
  </si>
  <si>
    <t>Filling doorways with ready-made doorways
blocks made of metal-plastic in stone walls</t>
  </si>
  <si>
    <t>3-11</t>
  </si>
  <si>
    <t>3-12</t>
  </si>
  <si>
    <t>Ремонт штукатурки прямолінійних укосів всередині будівлі по каменю та бетону цементно-вапняним розчином</t>
  </si>
  <si>
    <t>Repair of plaster of rectilinear slopes inside
buildings on stone and concrete with cement-lime solution</t>
  </si>
  <si>
    <t>3-13</t>
  </si>
  <si>
    <t>3-14</t>
  </si>
  <si>
    <t>3-15</t>
  </si>
  <si>
    <t>3-16</t>
  </si>
  <si>
    <t>Дверні блоки з металопластику</t>
  </si>
  <si>
    <t>Metal-plastic door blocks</t>
  </si>
  <si>
    <t>3-17</t>
  </si>
  <si>
    <t>3-18</t>
  </si>
  <si>
    <t>3-19</t>
  </si>
  <si>
    <t>3-20</t>
  </si>
  <si>
    <t>3-21</t>
  </si>
  <si>
    <t>3-22</t>
  </si>
  <si>
    <t>3-23</t>
  </si>
  <si>
    <t>3-24</t>
  </si>
  <si>
    <t>3-25</t>
  </si>
  <si>
    <t>3-26</t>
  </si>
  <si>
    <t>Лот / Lot 4</t>
  </si>
  <si>
    <t>Херсонська область, с. Новодмитрівка, вул. Сумська , 6</t>
  </si>
  <si>
    <t>Kherson region, Novodmytrivka village, st. Sumska , 6</t>
  </si>
  <si>
    <t>Kherson region, V. Oleksandrivka, st. Svoboda, bud. 202A</t>
  </si>
  <si>
    <t>4-1</t>
  </si>
  <si>
    <t>4-2</t>
  </si>
  <si>
    <t>4-3</t>
  </si>
  <si>
    <t>Dismantling belts, sandriks, gutters, ebbs, overhangs etc. of sheet steel</t>
  </si>
  <si>
    <t>4-4</t>
  </si>
  <si>
    <t>4-5</t>
  </si>
  <si>
    <t>4-6</t>
  </si>
  <si>
    <t>4-7</t>
  </si>
  <si>
    <t>4-8</t>
  </si>
  <si>
    <t>Демонтаж дверних коробок в кам'яних стінах звідбиванням штукатурки в укосах</t>
  </si>
  <si>
    <t>4-9</t>
  </si>
  <si>
    <t>4-10</t>
  </si>
  <si>
    <t>4-11</t>
  </si>
  <si>
    <t>4-12</t>
  </si>
  <si>
    <t xml:space="preserve">Repair of plaster of rectilinear slopes inside
buildings on stone and concrete with cement-lime solution </t>
  </si>
  <si>
    <t>4-13</t>
  </si>
  <si>
    <t>4-14</t>
  </si>
  <si>
    <t>4-15</t>
  </si>
  <si>
    <t>4-16</t>
  </si>
  <si>
    <t>4-17</t>
  </si>
  <si>
    <t>4-18</t>
  </si>
  <si>
    <t>4-19</t>
  </si>
  <si>
    <t>4-20</t>
  </si>
  <si>
    <t>Улаштування покриття з 8-хвильових 40/150 листів шиферу розміром 1750/1130 мм, товщина 5,8 мм</t>
  </si>
  <si>
    <t>Arrangement of a coating of 8-wave 40/150 sheets slate measuring 1750/1130 mm, thickness 5.8 mm</t>
  </si>
  <si>
    <t>4-21</t>
  </si>
  <si>
    <t xml:space="preserve">Улаштування з листової сталі коньків,вітрових тощо </t>
  </si>
  <si>
    <t>4-22</t>
  </si>
  <si>
    <t>4-23</t>
  </si>
  <si>
    <t>4-24</t>
  </si>
  <si>
    <t>4-25</t>
  </si>
  <si>
    <t>4-26</t>
  </si>
  <si>
    <t>4-27</t>
  </si>
  <si>
    <t>Шурупи з напівкруглою головкою, діаметр стрижня 8 мм,
довжина 100 мм</t>
  </si>
  <si>
    <t>Screws with a semicircular head, rod diameter 8 mm,
Length 100 mm</t>
  </si>
  <si>
    <t>4-28</t>
  </si>
  <si>
    <t>4-29</t>
  </si>
  <si>
    <t>4-30</t>
  </si>
  <si>
    <t>4-31</t>
  </si>
  <si>
    <t>4-32</t>
  </si>
  <si>
    <t>4-33</t>
  </si>
  <si>
    <t>4-34</t>
  </si>
  <si>
    <t>4-35</t>
  </si>
  <si>
    <t>4-36</t>
  </si>
  <si>
    <t>4-37</t>
  </si>
  <si>
    <t>4-38</t>
  </si>
  <si>
    <t>4-39</t>
  </si>
  <si>
    <t>4-40</t>
  </si>
  <si>
    <t>4-41</t>
  </si>
  <si>
    <t>4-42</t>
  </si>
  <si>
    <t>4-43</t>
  </si>
  <si>
    <t>Лот / Lot 5</t>
  </si>
  <si>
    <t>Херсонська область, с. Новодмитрівка, вул. Шкільна , 77</t>
  </si>
  <si>
    <t>Kherson region, Novodmytrivka village, st. Shkilna , 77</t>
  </si>
  <si>
    <t>Kherson region, V. Oleksandrivka, st. Tavriyska, bud. 39</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</si>
  <si>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</si>
  <si>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</si>
  <si>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</si>
  <si>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</si>
  <si>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</si>
  <si>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</si>
  <si>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</si>
  <si>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</si>
  <si>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</si>
  <si>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</si>
  <si>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</si>
  <si>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</si>
  <si>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</si>
  <si>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</si>
  <si>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</si>
  <si>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</si>
  <si>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</si>
  <si>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</si>
  <si>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</si>
  <si>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</si>
  <si>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</si>
  <si>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</si>
  <si>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</si>
  <si>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</si>
  <si>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</si>
  <si>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</si>
  <si>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</si>
  <si>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</si>
  <si>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</si>
  <si>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</si>
  <si>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</si>
  <si>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Лот / Lot 6</t>
  </si>
  <si>
    <t>Херсонська область, с. Новодмитрівка, вул. Шкільна, 97</t>
  </si>
  <si>
    <t>Kherson region, Novodmytrivka village, st. Shkilna, 97</t>
  </si>
  <si>
    <t>6-1</t>
  </si>
  <si>
    <t>6-2</t>
  </si>
  <si>
    <t>Розбирання покриттів покрівлі з хвилястих
азбестоцементних листів</t>
  </si>
  <si>
    <t>6-3</t>
  </si>
  <si>
    <t>6-4</t>
  </si>
  <si>
    <t>6-5</t>
  </si>
  <si>
    <t>Arrangement of battens [crates] with transparent boards and
bars for the roof made of fiber cement sheets</t>
  </si>
  <si>
    <t>6-6</t>
  </si>
  <si>
    <t>6-7</t>
  </si>
  <si>
    <t>Arrangement of a coating of 8-wave 40/150 sheets of slate measuring 1750/1130 mm, thickness 5.8 mm</t>
  </si>
  <si>
    <t>6-8</t>
  </si>
  <si>
    <t>6-9</t>
  </si>
  <si>
    <t>6-10</t>
  </si>
  <si>
    <t>6-11</t>
  </si>
  <si>
    <t>6-12</t>
  </si>
  <si>
    <t>6-13</t>
  </si>
  <si>
    <t>6-14</t>
  </si>
  <si>
    <t>6-15</t>
  </si>
  <si>
    <t>6-16</t>
  </si>
  <si>
    <t>6-17</t>
  </si>
  <si>
    <t>6-18</t>
  </si>
  <si>
    <t>6-19</t>
  </si>
  <si>
    <t>Лот / Lot 7</t>
  </si>
  <si>
    <t>Херсонська область, с. Новодмитрівка, вул. Шкільна, 70</t>
  </si>
  <si>
    <t>Kherson region, Novodmytrivka village, st. Shkilna, 70</t>
  </si>
  <si>
    <t>7-1</t>
  </si>
  <si>
    <t>7-2</t>
  </si>
  <si>
    <t>7-3</t>
  </si>
  <si>
    <t>7-4</t>
  </si>
  <si>
    <t>7-5</t>
  </si>
  <si>
    <t>7-6</t>
  </si>
  <si>
    <t>7-7</t>
  </si>
  <si>
    <t>7-8</t>
  </si>
  <si>
    <t>7-9</t>
  </si>
  <si>
    <t>7-10</t>
  </si>
  <si>
    <t>7-11</t>
  </si>
  <si>
    <t>7-12</t>
  </si>
  <si>
    <t>7-13</t>
  </si>
  <si>
    <t>7-14</t>
  </si>
  <si>
    <t>7-15</t>
  </si>
  <si>
    <t>7-16</t>
  </si>
  <si>
    <t>7-17</t>
  </si>
  <si>
    <t>7-18</t>
  </si>
  <si>
    <t>7-19</t>
  </si>
  <si>
    <t>Лот / Lot 8</t>
  </si>
  <si>
    <t>Херсонська область, с. Новодмитрівка, вул. Шкільна, 41</t>
  </si>
  <si>
    <t>Kherson region, Novodmytrivka village, st. Shkilna, 41</t>
  </si>
  <si>
    <t>8-1</t>
  </si>
  <si>
    <t>8-2</t>
  </si>
  <si>
    <t>8-3</t>
  </si>
  <si>
    <t>8-4</t>
  </si>
  <si>
    <t>8-5</t>
  </si>
  <si>
    <t>8-6</t>
  </si>
  <si>
    <t>8-7</t>
  </si>
  <si>
    <t>8-8</t>
  </si>
  <si>
    <t>8-9</t>
  </si>
  <si>
    <t>8-10</t>
  </si>
  <si>
    <t>8-11</t>
  </si>
  <si>
    <t>8-12</t>
  </si>
  <si>
    <t>8-13</t>
  </si>
  <si>
    <t>8-14</t>
  </si>
  <si>
    <t>8-15</t>
  </si>
  <si>
    <t>8-16</t>
  </si>
  <si>
    <t>8-17</t>
  </si>
  <si>
    <t>8-18</t>
  </si>
  <si>
    <t>8-19</t>
  </si>
  <si>
    <t>Антисептик (вогнебіозахист)</t>
  </si>
  <si>
    <t>Лот / Lot 9</t>
  </si>
  <si>
    <t>Херсонська область, с. Новодмитрівка, вул. Шкільна, 16</t>
  </si>
  <si>
    <t>Kherson region, Novodmytrivka village, st. Shkilna, 16</t>
  </si>
  <si>
    <t>9-1</t>
  </si>
  <si>
    <t>Розбирання поясків, сандриків, жолобів, відливів, звисів  тощо з листової сталі ( коньків, вітрової планки)</t>
  </si>
  <si>
    <t>9-2</t>
  </si>
  <si>
    <t>9-3</t>
  </si>
  <si>
    <t>9-4</t>
  </si>
  <si>
    <t>9-5</t>
  </si>
  <si>
    <t>9-6</t>
  </si>
  <si>
    <t>9-7</t>
  </si>
  <si>
    <t>9-8</t>
  </si>
  <si>
    <t>9-9</t>
  </si>
  <si>
    <t>9-10</t>
  </si>
  <si>
    <t>9-11</t>
  </si>
  <si>
    <t>9-12</t>
  </si>
  <si>
    <t>9-13</t>
  </si>
  <si>
    <t>9-14</t>
  </si>
  <si>
    <t>9-15</t>
  </si>
  <si>
    <t>9-16</t>
  </si>
  <si>
    <t>9-17</t>
  </si>
  <si>
    <t>9-18</t>
  </si>
  <si>
    <t>9-19</t>
  </si>
  <si>
    <t>Лот / Lot 10</t>
  </si>
  <si>
    <t>Херсонська область, с. Новодмитрівка, вул. Херсонська, 11</t>
  </si>
  <si>
    <t>Kherson region, Novodmytrivka village, st. Khersonska, 11</t>
  </si>
  <si>
    <t>10-1</t>
  </si>
  <si>
    <t>10-2</t>
  </si>
  <si>
    <t>10-3</t>
  </si>
  <si>
    <t>10-4</t>
  </si>
  <si>
    <t>10-5</t>
  </si>
  <si>
    <t>10-6</t>
  </si>
  <si>
    <t>10-7</t>
  </si>
  <si>
    <t>10-8</t>
  </si>
  <si>
    <t>10-9</t>
  </si>
  <si>
    <t>10-10</t>
  </si>
  <si>
    <t>10-11</t>
  </si>
  <si>
    <t>10-12</t>
  </si>
  <si>
    <t>10-13</t>
  </si>
  <si>
    <t>10-14</t>
  </si>
  <si>
    <t>10-15</t>
  </si>
  <si>
    <t>Улаштування лат [решетування] з прозорами із дощок і
брусків під покрівлю з фіброцементних листів</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</si>
  <si>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</si>
  <si>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</si>
  <si>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</si>
  <si>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</si>
  <si>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</si>
  <si>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</si>
  <si>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</si>
  <si>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</si>
  <si>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</si>
  <si>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</si>
  <si>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</si>
  <si>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</si>
  <si>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</si>
  <si>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</si>
  <si>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</si>
  <si>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</si>
  <si>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</si>
  <si>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</si>
  <si>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</si>
  <si>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</si>
  <si>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</si>
  <si>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</si>
  <si>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</si>
  <si>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</si>
  <si>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Лот / Lot 11</t>
  </si>
  <si>
    <t>Херсонська область, с. Новодмитрівка, вул. Травнева, 2</t>
  </si>
  <si>
    <t>Kherson region, Novodmytrivka village, st. Travneva, 2</t>
  </si>
  <si>
    <t>11-1</t>
  </si>
  <si>
    <t>11-2</t>
  </si>
  <si>
    <t>11-3</t>
  </si>
  <si>
    <t>11-4</t>
  </si>
  <si>
    <t>11-5</t>
  </si>
  <si>
    <t>11-6</t>
  </si>
  <si>
    <t>11-7</t>
  </si>
  <si>
    <t>11-8</t>
  </si>
  <si>
    <t>11-9</t>
  </si>
  <si>
    <t>11-10</t>
  </si>
  <si>
    <t>11-11</t>
  </si>
  <si>
    <t>11-12</t>
  </si>
  <si>
    <t>11-13</t>
  </si>
  <si>
    <t>11-14</t>
  </si>
  <si>
    <t>11-15</t>
  </si>
  <si>
    <t>11-16</t>
  </si>
  <si>
    <t>11-17</t>
  </si>
  <si>
    <t>11-18</t>
  </si>
  <si>
    <t>11-19</t>
  </si>
  <si>
    <t>Лот / Lot 12</t>
  </si>
  <si>
    <t>Херсонська область, с. Новодмитрівка, вул. Степова, 2</t>
  </si>
  <si>
    <t>Kherson region, Novodmytrivka village, st. Stepova, 2</t>
  </si>
  <si>
    <t>12-1</t>
  </si>
  <si>
    <t>12-2</t>
  </si>
  <si>
    <t>12-3</t>
  </si>
  <si>
    <t>12-4</t>
  </si>
  <si>
    <t>12-5</t>
  </si>
  <si>
    <t>12-6</t>
  </si>
  <si>
    <t>12-7</t>
  </si>
  <si>
    <t>12-8</t>
  </si>
  <si>
    <t>12-9</t>
  </si>
  <si>
    <t>12-10</t>
  </si>
  <si>
    <t>12-11</t>
  </si>
  <si>
    <t>12-12</t>
  </si>
  <si>
    <t>12-13</t>
  </si>
  <si>
    <t>12-14</t>
  </si>
  <si>
    <t>12-15</t>
  </si>
  <si>
    <t>12-16</t>
  </si>
  <si>
    <t>12-17</t>
  </si>
  <si>
    <t>12-18</t>
  </si>
  <si>
    <t>12-19</t>
  </si>
  <si>
    <t>Лот / Lot 13</t>
  </si>
  <si>
    <t>Херсонська область, с. Старосілля, вул. Флотська, 6</t>
  </si>
  <si>
    <t>Kherson region, Starosilla village, st. Flotska, 6</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</si>
  <si>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</si>
  <si>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</si>
  <si>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</si>
  <si>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</si>
  <si>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</si>
  <si>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</si>
  <si>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</si>
  <si>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</si>
  <si>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</si>
  <si>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</si>
  <si>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</si>
  <si>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</si>
  <si>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</si>
  <si>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</si>
  <si>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</si>
  <si>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</si>
  <si>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</si>
  <si>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</si>
  <si>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</si>
  <si>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</si>
  <si>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</si>
  <si>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</si>
  <si>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</si>
  <si>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</si>
  <si>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</si>
  <si>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</si>
  <si>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r>
      <t xml:space="preserve">ЗАГАЛЬНА СУМА З УСІМА ВИТРАТАМИ ТА ПОДАТКАМИ ВКЛЮЧНО (ГРН): / </t>
    </r>
    <r>
      <rPr>
        <sz val="11"/>
        <rFont val="Arial"/>
        <family val="2"/>
      </rPr>
      <t>GRAND TOTAL AMOUNT WITH ALL EXPENSES AND TAXES INCLUDED (UAH):</t>
    </r>
  </si>
  <si>
    <t>Підрядник повинен виконанти Роботи в повному обсязі за наведеним нижче графіком.</t>
  </si>
  <si>
    <t>The Supplier must provide the Services in full according to the following schedule.</t>
  </si>
  <si>
    <r>
      <rPr>
        <b/>
        <sz val="9"/>
        <rFont val="Arial"/>
        <family val="2"/>
        <charset val="204"/>
      </rPr>
      <t>Загальний термін виконання робіт передбачається - 90 календарних днів з моменту отримання</t>
    </r>
    <r>
      <rPr>
        <b/>
        <sz val="9"/>
        <color rgb="FFFF0000"/>
        <rFont val="Arial"/>
        <family val="2"/>
      </rPr>
      <t xml:space="preserve"> </t>
    </r>
    <r>
      <rPr>
        <b/>
        <sz val="9"/>
        <rFont val="Arial"/>
        <family val="2"/>
        <charset val="204"/>
      </rPr>
      <t>авансу. Орієнтовно договір має бути підписано до 10.04.2026. Але просимо зазначити реалістичні терміни виконання робіт.</t>
    </r>
  </si>
  <si>
    <r>
      <t xml:space="preserve">Календарний графік виконання робіт / 
</t>
    </r>
    <r>
      <rPr>
        <sz val="11"/>
        <color theme="1"/>
        <rFont val="Arial"/>
        <family val="2"/>
      </rPr>
      <t>Calendar schedule of works</t>
    </r>
  </si>
  <si>
    <t>Кіл.Днів</t>
  </si>
  <si>
    <r>
      <t xml:space="preserve">Очікуваний початок робіт / </t>
    </r>
    <r>
      <rPr>
        <sz val="9"/>
        <color indexed="8"/>
        <rFont val="Arial"/>
        <family val="2"/>
      </rPr>
      <t>Expected beginning of the Works</t>
    </r>
  </si>
  <si>
    <r>
      <t xml:space="preserve">Очікуваний кінець робіт /
</t>
    </r>
    <r>
      <rPr>
        <sz val="9"/>
        <color indexed="8"/>
        <rFont val="Arial"/>
        <family val="2"/>
      </rPr>
      <t>Expected deadline for Works</t>
    </r>
  </si>
  <si>
    <t># of Days</t>
  </si>
  <si>
    <t>СПЕЦІАЛЬНІ УМОВИ ТА ВИМОГИ</t>
  </si>
  <si>
    <t>SPECIAL CONDITIONS AND REQUIREMENTS</t>
  </si>
  <si>
    <r>
      <t>КОМЕНТАРІ / ПРОПОЗИЦІЇ УЧАСНИКА (</t>
    </r>
    <r>
      <rPr>
        <b/>
        <i/>
        <sz val="9"/>
        <color theme="1"/>
        <rFont val="Arial"/>
        <family val="2"/>
      </rPr>
      <t>зазначте ваші умови</t>
    </r>
    <r>
      <rPr>
        <b/>
        <sz val="9"/>
        <color theme="1"/>
        <rFont val="Arial"/>
        <family val="2"/>
      </rPr>
      <t>) /</t>
    </r>
    <r>
      <rPr>
        <sz val="9"/>
        <color theme="1"/>
        <rFont val="Arial"/>
        <family val="2"/>
      </rPr>
      <t xml:space="preserve">
BIDDER'S COMMENTS / PROPOSALS (specify your conditions)</t>
    </r>
  </si>
  <si>
    <r>
      <t xml:space="preserve">Для участі у Закупівлі Учаснику або його представнику рекомендовано оглянути об'єми робіт по кожному будинку, з виїздом на місце до 27 березня  2025 </t>
    </r>
    <r>
      <rPr>
        <b/>
        <sz val="10"/>
        <rFont val="Arial"/>
        <family val="2"/>
        <charset val="204"/>
      </rPr>
      <t>року ( без вихідних днів) , та разо</t>
    </r>
    <r>
      <rPr>
        <b/>
        <sz val="10"/>
        <rFont val="Arimo"/>
        <charset val="204"/>
      </rPr>
      <t xml:space="preserve">м з представником Замовника оформити належним чином “Акт огляду об’єкта (Загальний)” Додаток 1.1. </t>
    </r>
  </si>
  <si>
    <t>To participate in the Procurement, the Participant or his representative is recommended to inspect the scope of work for each building, with a visit to the site by  March 27, 2025, and together with the representative of the Customer, properly draw up the "Object Inspection Report (General)" Appendix 1.1.</t>
  </si>
  <si>
    <t>Переможець після оголошення результатів, на наступний день повинен надати Замовнику Кошториси по кожному будинку окремо, зроблені за допомогою кошторисної програми АВК або іншої (Дефектний акт, Договірну ціну, Локальний кошторис, Розрахунок загальновиробничих витрат, Відомість ресурсів) .</t>
  </si>
  <si>
    <t>The Winner, after the announcement of the results, on the next day must provide the Customer with Estimates for each house separately, made using the AVK program (Defective Act, Contract Price, Local Estimate, Calculation of General Production Costs, Resource Sheet).</t>
  </si>
  <si>
    <t>Кожний етап виконання робіт здійснюється під контролем технічного відділу Замовника. У разі недотримання встановлених технічних характеристик під час виконання робіт до Виконавця застосовуються заходи впливу відповідно до умов договору.</t>
  </si>
  <si>
    <t>Each stage of work is carried out under the control of the Customer's technical department. In case of non-compliance with the established technical characteristics during the performance of work, the Contractor shall be subject to measures of influence in accordance with the terms of the contract.</t>
  </si>
  <si>
    <t xml:space="preserve">Всі зміни до Технічних спеціфікацій погоджуються з Замовником шляхом укладання Додаткової угоди. </t>
  </si>
  <si>
    <t>All changes to the Technical Specifications are agreed with the Customer by concluding an Additional Agreement.</t>
  </si>
  <si>
    <t>ВИКОРИСТАННЯ МІСЦЕВИХ ТРУДОВИХ РЕСУРСІВ ТА МАТЕРІАЛІВ</t>
  </si>
  <si>
    <t>USE OF LOCAL LABOR RESOURCES AND MATERIALS</t>
  </si>
  <si>
    <t xml:space="preserve"> Підрядник повинен продемонструвати наявність у нього мінімального необхідного для  виконання Контракту Ключових працівників із належною кваліфікацією (та в достатній кількості) відповідно:</t>
  </si>
  <si>
    <t>The Contractor must demonstrate that it has the minimum required Key Employees with proper qualifications (and in sufficient numbers) for the performance of the Contract, respectively:</t>
  </si>
  <si>
    <t xml:space="preserve"> - Виконроб (1 особа)</t>
  </si>
  <si>
    <t>- Foreman (1 person)</t>
  </si>
  <si>
    <t xml:space="preserve"> - Будівельник (4 особи)</t>
  </si>
  <si>
    <t>- Builder (4 people)</t>
  </si>
  <si>
    <t xml:space="preserve"> - Підсобний працівник (4 особи)</t>
  </si>
  <si>
    <t>- Auxiliary worker (4 people)</t>
  </si>
  <si>
    <t xml:space="preserve">ОГЛЯДИ ТА ПЕРЕВІРКИ </t>
  </si>
  <si>
    <t>REVIEWS AND CHECKS</t>
  </si>
  <si>
    <t xml:space="preserve">Всі роботи, що підлягають виконанню, повинні бути виконані та здані в експлуатацію  відповідно до стандартів та вимог Державного будівельного кодексу України та чинного  законодавства. </t>
  </si>
  <si>
    <t>All works to be performed must be performed and put into operation in accordance with the standards and requirements of the State Construction Code of Ukraine and current legislation.</t>
  </si>
  <si>
    <t>На час виконання робіт на будівельному майданчику підрядник несе повну відповідальність за:
- дотримання Правил Техніки Безпеки та Охорони Праці
- відсутність сторонніх осіб на місці виконання робіт
- збереження обладнання та матеріалів.</t>
  </si>
  <si>
    <t>For the duration of work on the construction site, the contractor is fully responsible for:
- compliance with the Occupational Safety and Health Rules
- absence of unauthorized persons at the place of work
- preservation of equipment and materials.</t>
  </si>
  <si>
    <t>Підрядник зобов'язаний вести виконавчу документацію відповідно до ДБН А.3.1-5:2016 "Організація будівельного виробництва"  та надати її замовнику перед підписанням актів приймання передачі виконаних робіт.</t>
  </si>
  <si>
    <t>The contractor is obliged to maintain as-built documentation in accordance with DBN A.3.1-5:2016 "Organization of construction production" and provide it to the customer before signing the acts of acceptance of the transfer of the work performed.</t>
  </si>
  <si>
    <t xml:space="preserve">ВАНТАЖІВКИ ТА ІНШІ ТРАНСПОРТНІ ЗАСОБИ Надаються Підрядником </t>
  </si>
  <si>
    <t>TRUCKS AND OTHER VEHICLES provided by the contractor</t>
  </si>
  <si>
    <t>Автомобіль для перевезення персоналу та інструменту. ( одна машина)</t>
  </si>
  <si>
    <t>Vehicle for transporting personnel and tools. (one car)</t>
  </si>
  <si>
    <t xml:space="preserve">ОБЛАДНАННЯ </t>
  </si>
  <si>
    <t>EQUIPMENT</t>
  </si>
  <si>
    <t xml:space="preserve">Підрядник повинен продемонструвати, що у нього є доступ до основного обладнання,  перерахованого нижче </t>
  </si>
  <si>
    <t>The contractor must demonstrate that they have access to the essential equipment listed below</t>
  </si>
  <si>
    <t>Перфоратор (4 шт)</t>
  </si>
  <si>
    <t>Perforator (4 pcs)</t>
  </si>
  <si>
    <t>Шліфувальна кутова машина (4 шт)</t>
  </si>
  <si>
    <t>Grinding angle machine (4 pcs)</t>
  </si>
  <si>
    <t>Інший інструмент для виконання  будівельних робіт (шпателя, відра, пилки, молотки, тощо). Чотири комплекти</t>
  </si>
  <si>
    <t>Other tools for construction work (spatula, buckets, saws, hammers, etc.). Four sets</t>
  </si>
  <si>
    <r>
      <t xml:space="preserve">ЗАГАЛЬНІ УМОВИ РЕКОМЕНДОВАНІ ОРГАНІЗАЦІЄЮ ACTED
</t>
    </r>
    <r>
      <rPr>
        <sz val="9"/>
        <color theme="1"/>
        <rFont val="Arial"/>
        <family val="2"/>
      </rPr>
      <t>GENERAL CONDITIONS RECOMMENDED BY ACTED</t>
    </r>
  </si>
  <si>
    <r>
      <t>ПРОПОЗИЦІЯ УЧАСНИКА (</t>
    </r>
    <r>
      <rPr>
        <b/>
        <i/>
        <sz val="9"/>
        <color theme="1"/>
        <rFont val="Arial"/>
        <family val="2"/>
      </rPr>
      <t>зазначте ваші умови</t>
    </r>
    <r>
      <rPr>
        <b/>
        <sz val="9"/>
        <color theme="1"/>
        <rFont val="Arial"/>
        <family val="2"/>
      </rPr>
      <t>) /</t>
    </r>
    <r>
      <rPr>
        <sz val="9"/>
        <color theme="1"/>
        <rFont val="Arial"/>
        <family val="2"/>
      </rPr>
      <t xml:space="preserve">
BIDDER'S PROPOSAL (specify your conditions)</t>
    </r>
  </si>
  <si>
    <r>
      <t xml:space="preserve">ТЕРМІН ДІЇ ПРОПОЗИЦІЇ
</t>
    </r>
    <r>
      <rPr>
        <sz val="9"/>
        <color theme="1"/>
        <rFont val="Arial"/>
        <family val="2"/>
      </rPr>
      <t>VALIDITY OF THE OFFER</t>
    </r>
  </si>
  <si>
    <r>
      <rPr>
        <b/>
        <sz val="9"/>
        <color theme="1"/>
        <rFont val="Arial"/>
        <family val="2"/>
      </rPr>
      <t>Пропозиція повинна бути дійсною не менше 3 місяців</t>
    </r>
    <r>
      <rPr>
        <sz val="9"/>
        <color theme="1"/>
        <rFont val="Arial"/>
        <family val="2"/>
      </rPr>
      <t xml:space="preserve">
Bids must be valid for at least 3 months</t>
    </r>
  </si>
  <si>
    <r>
      <t xml:space="preserve">ГАРАНТІЙНИЙ ТЕРМІН
</t>
    </r>
    <r>
      <rPr>
        <sz val="9"/>
        <color theme="1"/>
        <rFont val="Arial"/>
        <family val="2"/>
      </rPr>
      <t>WARRANTY PERIOD</t>
    </r>
  </si>
  <si>
    <r>
      <rPr>
        <b/>
        <sz val="9"/>
        <color theme="1"/>
        <rFont val="Arial"/>
        <family val="2"/>
      </rPr>
      <t xml:space="preserve">Пропозиції з гарантією на виконані роботи, використані матеріали, обладнання та вироби терміном менше одного року з моменту завершення робіт відхилятимуться / </t>
    </r>
    <r>
      <rPr>
        <sz val="9"/>
        <color theme="1"/>
        <rFont val="Arial"/>
        <family val="2"/>
      </rPr>
      <t>Proposals with a guarantee for the work performed, materials, equipment and products used for a period of less than one year from the date of completion of the work will be rejected</t>
    </r>
  </si>
  <si>
    <r>
      <t xml:space="preserve">ПРОФЕСІОНАЛІЗМ, НАДІЙНІСТЬ, НАЯВНІСТЬ ТЕХНІКИ, ІНСТРУМЕНТІВ,  КВАЛІФІКОВАНОГО ПЕРСОНАЛУ, ТОЩО
</t>
    </r>
    <r>
      <rPr>
        <sz val="9"/>
        <color theme="1"/>
        <rFont val="Arial"/>
        <family val="2"/>
      </rPr>
      <t>PROFESSIONALISM, RELIABILITY, AVAILABILITY OF EQUIPMENT, TOOLS, QUALIFIED STAFF, ETC.</t>
    </r>
  </si>
  <si>
    <r>
      <rPr>
        <b/>
        <sz val="9"/>
        <color theme="1"/>
        <rFont val="Arial"/>
        <family val="2"/>
      </rPr>
      <t xml:space="preserve">НАДАТИ ІНФОРМАІЮ ТА ЗА МОЖЛИВОСТІ ДОКУМЕНТИ, ЩО ПІДТВЕРДЖУЮТЬ НАЯВНІСТЬ ОФІСУ, СКЛАДУ, ІНШИХ ПРИМІЩЕНЬ
</t>
    </r>
    <r>
      <rPr>
        <sz val="9"/>
        <color theme="1"/>
        <rFont val="Arial"/>
        <family val="2"/>
      </rPr>
      <t>PROVIDE INFORMATION AND, IF POSSIBLE, DOCUMENTS CONFIRMING THE EXISTENCE OF AN OFFICE, WAREHOUSE, OR OTHER PREMISES</t>
    </r>
  </si>
  <si>
    <r>
      <rPr>
        <b/>
        <sz val="9"/>
        <color theme="1"/>
        <rFont val="Arial"/>
        <family val="2"/>
      </rPr>
      <t xml:space="preserve">НАДАТИ ІНФОРМАІЮ ТА ЗА МОЖЛИВОСТІ ДОКУМЕНТИ (сертифікат про екологічність постачання, зелені ініціативи, поводження з відходами або аналогічну систему, акредитовану в Україні).
</t>
    </r>
    <r>
      <rPr>
        <sz val="9"/>
        <color theme="1"/>
        <rFont val="Arial"/>
        <family val="2"/>
      </rPr>
      <t>PROVIDE INFORMATION AND, IF POSSIBLE, DOCUMENTS (certificate of environmental friendliness of supplies, green initiatives, waste management or a similar system accredited in Ukraine).</t>
    </r>
  </si>
  <si>
    <r>
      <rPr>
        <b/>
        <sz val="9"/>
        <color theme="1"/>
        <rFont val="Arial"/>
        <family val="2"/>
      </rPr>
      <t xml:space="preserve">НАДАТИ ІНФОРМАІЮ ТА ЗА МОЖЛИВОСТІ ДОКУМЕНТИ, ЩО ПІДТВЕРДЖУЮТЬ НАЯВНІСТЬ КВАЛІФІКОВАНОГО ПЕРСОНАЛУ
</t>
    </r>
    <r>
      <rPr>
        <sz val="9"/>
        <color theme="1"/>
        <rFont val="Arial"/>
        <family val="2"/>
      </rPr>
      <t>PROVIDE INFORMATION AND, IF POSSIBLE, DOCUMENTS CONFIRMING THE AVAILABILITY OF QUALIFIED PERSONNEL</t>
    </r>
  </si>
  <si>
    <r>
      <t xml:space="preserve">УМОВИ ОПЛАТИ
</t>
    </r>
    <r>
      <rPr>
        <sz val="9"/>
        <color theme="1"/>
        <rFont val="Arial"/>
        <family val="2"/>
      </rPr>
      <t>TERMS OF PAYMENT</t>
    </r>
  </si>
  <si>
    <r>
      <rPr>
        <b/>
        <sz val="9"/>
        <color theme="1"/>
        <rFont val="Arial"/>
        <family val="2"/>
      </rPr>
      <t xml:space="preserve">100% після виконання замовлення, або оплата не більше, ніж двома частинами та не більше 50% до завершення робіт / </t>
    </r>
    <r>
      <rPr>
        <sz val="9"/>
        <color theme="1"/>
        <rFont val="Arial"/>
        <family val="2"/>
      </rPr>
      <t>100% upon fulfillment of the order, or payment in no more than two installments and no more than 50% before completion of the work</t>
    </r>
  </si>
  <si>
    <r>
      <t>Дата підписання /</t>
    </r>
    <r>
      <rPr>
        <sz val="9"/>
        <color theme="1"/>
        <rFont val="Arial"/>
        <family val="2"/>
      </rPr>
      <t xml:space="preserve"> Date of signing:</t>
    </r>
  </si>
  <si>
    <r>
      <t xml:space="preserve">Ім’я уповноваженого представника Учасника /
</t>
    </r>
    <r>
      <rPr>
        <sz val="9"/>
        <color theme="1"/>
        <rFont val="Arial"/>
        <family val="2"/>
      </rPr>
      <t xml:space="preserve">Name of Bidder’s Authorized Representative: </t>
    </r>
  </si>
  <si>
    <r>
      <t xml:space="preserve">Підпис та печатка:
</t>
    </r>
    <r>
      <rPr>
        <sz val="9"/>
        <color theme="1"/>
        <rFont val="Arial"/>
        <family val="2"/>
      </rPr>
      <t xml:space="preserve">Authorized signature and stamp: </t>
    </r>
  </si>
  <si>
    <t>Херсонська область, с. Новодмитрівка, вул. Шкільна, 76/ Kherson region, Novodmytrivka village, st. Shkilna, 76</t>
  </si>
  <si>
    <t>Херсонська область, с. Новодмитрівка, вул. Вишнева , 11 / Kherson region, Novodmytrivka village, st. Vyshneva , 11</t>
  </si>
  <si>
    <t>Херсонська область, с. Новодмитрівка, вул. Надії , 3 / Kherson region, Novodmytrivka village, st. Nadii , 3</t>
  </si>
  <si>
    <t xml:space="preserve">Херсонська область, с. Новодмитрівка, вул. Сумська , 6 / Kherson region, Novodmytrivka village, st. Sumska , 6 </t>
  </si>
  <si>
    <t>Херсонська область, с. Новодмитрівка, вул. Шкільна , 77 / Kherson region, Novodmytrivka village, st. Shkilna , 77</t>
  </si>
  <si>
    <t xml:space="preserve">Херсонська область, с. Новодмитрівка, вул. Шкільна, 97 / Kherson region, Novodmytrivka village, st. Shkilna, 97 </t>
  </si>
  <si>
    <t xml:space="preserve">Херсонська область, с. Новодмитрівка, вул. Шкільна, 70 / Kherson region, Novodmytrivka village, st. Shkilna, 70 </t>
  </si>
  <si>
    <t xml:space="preserve">Херсонська область, с. Новодмитрівка, вул. Шкільна, 41 / Kherson region, Novodmytrivka village, st. Shkilna, 41 </t>
  </si>
  <si>
    <t xml:space="preserve">Херсонська область, с. Новодмитрівка, вул. Шкільна, 16 / Kherson region, Novodmytrivka village, st. Shkilna, 16 </t>
  </si>
  <si>
    <t>Херсонська область, с. Новодмитрівка, вул. Херсонська, 11 / Kherson region, Novodmytrivka village, st. Khersonska, 11</t>
  </si>
  <si>
    <t xml:space="preserve">Херсонська область, с. Новодмитрівка, вул. Травнева, 2 / Kherson region, Novodmytrivka village, st. Travneva, 2 </t>
  </si>
  <si>
    <t xml:space="preserve">Херсонська область, с. Новодмитрівка, вул. Степова, 2 / Kherson region, Novodmytrivka village, st. Stepova, 2 </t>
  </si>
  <si>
    <t>Херсонська область, с. Старосілля, вул. Флотська, 6 / Kherson region, Starosilla village, st. Flotska,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</si>
</sst>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d&quot;-&quot;mmm"/>
    <numFmt numFmtId="166" formatCode="dd\.mm\.yyyy;@"/>
  </numFmts>
  <fonts count="49">
    <font>
      <sz val="10"/>
      <name val="Arial"/>
      <family val="2"/>
    </font>
    <font>
      <sz val="10"/>
      <name val="Arial Cyr"/>
      <charset val="204"/>
    </font>
    <font>
      <sz val="9"/>
      <color rgb="FF0070C0"/>
      <name val="Arial"/>
      <family val="2"/>
    </font>
    <font>
      <b/>
      <sz val="9"/>
      <color rgb="FF0070C0"/>
      <name val="Arial"/>
      <family val="2"/>
    </font>
    <font>
      <sz val="9"/>
      <name val="Arial"/>
      <family val="2"/>
    </font>
    <font>
      <b/>
      <sz val="11"/>
      <color theme="1"/>
      <name val="Arial"/>
      <family val="2"/>
    </font>
    <font>
      <sz val="11"/>
      <color theme="1"/>
      <name val="Arial"/>
      <family val="2"/>
    </font>
    <font>
      <b/>
      <sz val="10"/>
      <color rgb="FF000000"/>
      <name val="Arial"/>
      <family val="2"/>
    </font>
    <font>
      <sz val="10"/>
      <color rgb="FF000000"/>
      <name val="Arial"/>
      <family val="2"/>
    </font>
    <font>
      <sz val="10"/>
      <name val="Arial"/>
      <family val="2"/>
    </font>
    <font>
      <b/>
      <sz val="10"/>
      <color theme="1"/>
      <name val="Arial"/>
      <family val="2"/>
    </font>
    <font>
      <sz val="10"/>
      <color theme="1"/>
      <name val="Arial"/>
      <family val="2"/>
    </font>
    <font>
      <b/>
      <u/>
      <sz val="10"/>
      <color theme="1"/>
      <name val="Arial"/>
      <family val="2"/>
    </font>
    <font>
      <u/>
      <sz val="10"/>
      <color theme="1"/>
      <name val="Arial"/>
      <family val="2"/>
    </font>
    <font>
      <b/>
      <sz val="9"/>
      <color rgb="FF000000"/>
      <name val="Arial"/>
      <family val="2"/>
    </font>
    <font>
      <sz val="9"/>
      <color rgb="FF000000"/>
      <name val="Arial"/>
      <family val="2"/>
    </font>
    <font>
      <b/>
      <sz val="11"/>
      <color rgb="FF000000"/>
      <name val="Arial"/>
      <family val="2"/>
    </font>
    <font>
      <b/>
      <sz val="9"/>
      <color theme="1"/>
      <name val="Arial"/>
      <family val="2"/>
    </font>
    <font>
      <sz val="9"/>
      <color theme="1"/>
      <name val="Arial"/>
      <family val="2"/>
    </font>
    <font>
      <b/>
      <sz val="9"/>
      <name val="Arial"/>
      <family val="2"/>
    </font>
    <font>
      <u/>
      <sz val="10"/>
      <color theme="10"/>
      <name val="Arial Cyr"/>
      <charset val="204"/>
    </font>
    <font>
      <b/>
      <u/>
      <sz val="10"/>
      <color theme="10"/>
      <name val="Arial Cyr"/>
      <charset val="204"/>
    </font>
    <font>
      <b/>
      <sz val="9"/>
      <color rgb="FFFF0000"/>
      <name val="Arial"/>
      <family val="2"/>
    </font>
    <font>
      <sz val="9"/>
      <color rgb="FFFF0000"/>
      <name val="Arial"/>
      <family val="2"/>
    </font>
    <font>
      <sz val="8"/>
      <name val="Arial"/>
      <family val="2"/>
    </font>
    <font>
      <sz val="9"/>
      <color rgb="FF000000"/>
      <name val="Arila"/>
    </font>
    <font>
      <b/>
      <sz val="9"/>
      <color rgb="FF000000"/>
      <name val="Arila"/>
    </font>
    <font>
      <b/>
      <u/>
      <sz val="9"/>
      <color rgb="FF000000"/>
      <name val="Arila"/>
    </font>
    <font>
      <u/>
      <sz val="9"/>
      <color rgb="FF000000"/>
      <name val="Arila"/>
    </font>
    <font>
      <b/>
      <i/>
      <sz val="9"/>
      <color rgb="FF000000"/>
      <name val="Arila"/>
    </font>
    <font>
      <i/>
      <sz val="9"/>
      <color rgb="FF000000"/>
      <name val="Arila"/>
    </font>
    <font>
      <b/>
      <sz val="9"/>
      <color indexed="8"/>
      <name val="Arial"/>
      <family val="2"/>
    </font>
    <font>
      <sz val="9"/>
      <color indexed="8"/>
      <name val="Arial"/>
      <family val="2"/>
    </font>
    <font>
      <sz val="9"/>
      <name val="Calibri"/>
      <family val="2"/>
      <scheme val="minor"/>
    </font>
    <font>
      <b/>
      <sz val="11"/>
      <name val="Arial"/>
      <family val="2"/>
    </font>
    <font>
      <sz val="11"/>
      <name val="Arial"/>
      <family val="2"/>
    </font>
    <font>
      <b/>
      <sz val="9"/>
      <color rgb="FFFF0000"/>
      <name val="Arial"/>
      <family val="2"/>
      <charset val="204"/>
    </font>
    <font>
      <b/>
      <sz val="9"/>
      <name val="Arial"/>
      <family val="2"/>
      <charset val="204"/>
    </font>
    <font>
      <sz val="9"/>
      <color theme="0"/>
      <name val="Calibri"/>
      <family val="2"/>
      <scheme val="minor"/>
    </font>
    <font>
      <b/>
      <sz val="7"/>
      <name val="Arial"/>
      <family val="2"/>
    </font>
    <font>
      <sz val="6"/>
      <color rgb="FF434343"/>
      <name val="Arial"/>
      <family val="2"/>
    </font>
    <font>
      <sz val="10"/>
      <color indexed="8"/>
      <name val="Arial Cyr"/>
    </font>
    <font>
      <b/>
      <i/>
      <sz val="9"/>
      <color theme="1"/>
      <name val="Arial"/>
      <family val="2"/>
    </font>
    <font>
      <b/>
      <sz val="10"/>
      <name val="Arimo"/>
      <charset val="204"/>
    </font>
    <font>
      <b/>
      <sz val="10"/>
      <name val="Arial"/>
      <family val="2"/>
      <charset val="204"/>
    </font>
    <font>
      <sz val="8"/>
      <color rgb="FF000000"/>
      <name val="Arimo"/>
    </font>
    <font>
      <sz val="10"/>
      <name val="Calibri"/>
      <family val="2"/>
    </font>
    <font>
      <b/>
      <sz val="10"/>
      <color rgb="FF000000"/>
      <name val="Arimo"/>
    </font>
    <font>
      <b/>
      <sz val="12.5"/>
      <color rgb="FF00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theme="0"/>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style="thin">
        <color indexed="64"/>
      </right>
      <top style="medium">
        <color indexed="64"/>
      </top>
      <bottom/>
      <diagonal/>
    </border>
    <border>
      <left style="thin">
        <color indexed="64"/>
      </left>
      <right/>
      <top style="medium">
        <color indexed="64"/>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20" fillId="0" borderId="0" applyNumberFormat="0" applyFill="0" applyBorder="0" applyAlignment="0" applyProtection="0"/>
    <xf numFmtId="0" fontId="9" fillId="0" borderId="0"/>
  </cellStyleXfs>
  <cellXfs count="203">
    <xf numFmtId="0" fontId="0" fillId="0" borderId="0" xfId="0"/>
    <xf numFmtId="0" fontId="2" fillId="0" borderId="1" xfId="1" applyFont="1" applyBorder="1" applyAlignment="1">
      <alignment horizontal="right" vertical="center" wrapText="1"/>
    </xf>
    <xf numFmtId="0" fontId="2" fillId="0" borderId="2" xfId="1" applyFont="1" applyBorder="1" applyAlignment="1">
      <alignment horizontal="right" vertical="center" wrapText="1"/>
    </xf>
    <xf numFmtId="0" fontId="2" fillId="0" borderId="2" xfId="1" applyFont="1" applyBorder="1" applyAlignment="1">
      <alignment horizontal="center"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0" xfId="1" applyFont="1"/>
    <xf numFmtId="0" fontId="5" fillId="3" borderId="4" xfId="1" applyFont="1" applyFill="1" applyBorder="1" applyAlignment="1">
      <alignment horizontal="center" vertical="center" wrapText="1"/>
    </xf>
    <xf numFmtId="0" fontId="5" fillId="3" borderId="0" xfId="1" applyFont="1" applyFill="1" applyAlignment="1">
      <alignment horizontal="center" vertical="center"/>
    </xf>
    <xf numFmtId="0" fontId="5" fillId="3" borderId="5" xfId="1" applyFont="1" applyFill="1" applyBorder="1" applyAlignment="1">
      <alignment horizontal="center" vertical="center"/>
    </xf>
    <xf numFmtId="0" fontId="7" fillId="0" borderId="6" xfId="1" applyFont="1" applyBorder="1" applyAlignment="1">
      <alignment horizontal="right" vertical="center"/>
    </xf>
    <xf numFmtId="0" fontId="7" fillId="0" borderId="7" xfId="1" applyFont="1" applyBorder="1" applyAlignment="1">
      <alignment horizontal="righ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10" fillId="0" borderId="9" xfId="1" applyFont="1" applyBorder="1" applyAlignment="1">
      <alignment horizontal="right" vertical="center" wrapText="1"/>
    </xf>
    <xf numFmtId="0" fontId="10" fillId="0" borderId="10" xfId="1" applyFont="1" applyBorder="1" applyAlignment="1">
      <alignment horizontal="right" vertical="center" wrapText="1"/>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2" fillId="3" borderId="13"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2" fillId="3" borderId="15" xfId="1" applyFont="1" applyFill="1" applyBorder="1" applyAlignment="1">
      <alignment horizontal="center" vertical="center" wrapText="1"/>
    </xf>
    <xf numFmtId="0" fontId="14" fillId="0" borderId="4" xfId="1" applyFont="1" applyBorder="1" applyAlignment="1">
      <alignment horizontal="center" wrapText="1"/>
    </xf>
    <xf numFmtId="0" fontId="14" fillId="0" borderId="0" xfId="1" applyFont="1" applyAlignment="1">
      <alignment horizontal="center" wrapText="1"/>
    </xf>
    <xf numFmtId="0" fontId="14" fillId="0" borderId="16" xfId="1" applyFont="1" applyBorder="1" applyAlignment="1">
      <alignment horizontal="center" wrapText="1"/>
    </xf>
    <xf numFmtId="0" fontId="7" fillId="0" borderId="17" xfId="1" applyFont="1" applyBorder="1" applyAlignment="1">
      <alignment horizontal="center" wrapText="1"/>
    </xf>
    <xf numFmtId="0" fontId="7" fillId="0" borderId="5" xfId="1" applyFont="1" applyBorder="1" applyAlignment="1">
      <alignment horizontal="center" wrapText="1"/>
    </xf>
    <xf numFmtId="0" fontId="14" fillId="0" borderId="4" xfId="1" applyFont="1" applyBorder="1" applyAlignment="1">
      <alignment horizontal="center" vertical="top" wrapText="1"/>
    </xf>
    <xf numFmtId="0" fontId="14" fillId="0" borderId="0" xfId="1" applyFont="1" applyAlignment="1">
      <alignment horizontal="center" vertical="top" wrapText="1"/>
    </xf>
    <xf numFmtId="0" fontId="14" fillId="0" borderId="16" xfId="1" applyFont="1" applyBorder="1" applyAlignment="1">
      <alignment horizontal="center" vertical="top" wrapText="1"/>
    </xf>
    <xf numFmtId="0" fontId="15" fillId="0" borderId="4" xfId="1" applyFont="1" applyBorder="1" applyAlignment="1">
      <alignment horizontal="center" wrapText="1"/>
    </xf>
    <xf numFmtId="0" fontId="15" fillId="0" borderId="0" xfId="1" applyFont="1" applyAlignment="1">
      <alignment horizontal="center" wrapText="1"/>
    </xf>
    <xf numFmtId="0" fontId="15" fillId="0" borderId="16" xfId="1" applyFont="1" applyBorder="1" applyAlignment="1">
      <alignment horizontal="center" wrapText="1"/>
    </xf>
    <xf numFmtId="4" fontId="16" fillId="0" borderId="17" xfId="1" applyNumberFormat="1" applyFont="1" applyBorder="1" applyAlignment="1">
      <alignment horizontal="center" vertical="top" wrapText="1"/>
    </xf>
    <xf numFmtId="4" fontId="16" fillId="0" borderId="5" xfId="1" applyNumberFormat="1" applyFont="1" applyBorder="1" applyAlignment="1">
      <alignment horizontal="center" vertical="top" wrapText="1"/>
    </xf>
    <xf numFmtId="0" fontId="15" fillId="0" borderId="18" xfId="1" applyFont="1" applyBorder="1" applyAlignment="1">
      <alignment horizontal="center" vertical="top" wrapText="1"/>
    </xf>
    <xf numFmtId="0" fontId="15" fillId="0" borderId="19" xfId="1" applyFont="1" applyBorder="1" applyAlignment="1">
      <alignment horizontal="center" vertical="top" wrapText="1"/>
    </xf>
    <xf numFmtId="0" fontId="15" fillId="0" borderId="20" xfId="1" applyFont="1" applyBorder="1" applyAlignment="1">
      <alignment horizontal="center" vertical="top" wrapText="1"/>
    </xf>
    <xf numFmtId="4" fontId="16" fillId="0" borderId="21" xfId="1" applyNumberFormat="1" applyFont="1" applyBorder="1" applyAlignment="1">
      <alignment horizontal="center" vertical="top" wrapText="1"/>
    </xf>
    <xf numFmtId="4" fontId="16" fillId="0" borderId="22" xfId="1" applyNumberFormat="1" applyFont="1" applyBorder="1" applyAlignment="1">
      <alignment horizontal="center" vertical="top" wrapText="1"/>
    </xf>
    <xf numFmtId="0" fontId="17" fillId="0" borderId="23" xfId="1" applyFont="1" applyBorder="1" applyAlignment="1">
      <alignment horizontal="right" vertical="top" wrapText="1"/>
    </xf>
    <xf numFmtId="0" fontId="17" fillId="0" borderId="11" xfId="1" applyFont="1" applyBorder="1" applyAlignment="1">
      <alignment horizontal="right" vertical="top" wrapText="1"/>
    </xf>
    <xf numFmtId="0" fontId="19" fillId="0" borderId="11" xfId="1" applyFont="1" applyBorder="1" applyAlignment="1">
      <alignment horizontal="center" vertical="top" wrapText="1"/>
    </xf>
    <xf numFmtId="0" fontId="19" fillId="0" borderId="12" xfId="1" applyFont="1" applyBorder="1" applyAlignment="1">
      <alignment horizontal="center" vertical="top" wrapText="1"/>
    </xf>
    <xf numFmtId="0" fontId="17" fillId="0" borderId="24" xfId="1" applyFont="1" applyBorder="1" applyAlignment="1">
      <alignment horizontal="right" vertical="top" wrapText="1"/>
    </xf>
    <xf numFmtId="0" fontId="17" fillId="0" borderId="25" xfId="1" applyFont="1" applyBorder="1" applyAlignment="1">
      <alignment horizontal="right" vertical="top" wrapText="1"/>
    </xf>
    <xf numFmtId="0" fontId="19" fillId="0" borderId="25" xfId="1" applyFont="1" applyBorder="1" applyAlignment="1">
      <alignment horizontal="center" vertical="top" wrapText="1"/>
    </xf>
    <xf numFmtId="0" fontId="19" fillId="0" borderId="26" xfId="1" applyFont="1" applyBorder="1" applyAlignment="1">
      <alignment horizontal="center" vertical="top" wrapText="1"/>
    </xf>
    <xf numFmtId="0" fontId="18" fillId="0" borderId="24" xfId="1" applyFont="1" applyBorder="1" applyAlignment="1">
      <alignment horizontal="right" vertical="top" wrapText="1"/>
    </xf>
    <xf numFmtId="0" fontId="18" fillId="0" borderId="25" xfId="1" applyFont="1" applyBorder="1" applyAlignment="1">
      <alignment horizontal="right" vertical="top" wrapText="1"/>
    </xf>
    <xf numFmtId="49" fontId="19" fillId="0" borderId="25" xfId="1" applyNumberFormat="1" applyFont="1" applyBorder="1" applyAlignment="1">
      <alignment horizontal="center" vertical="top" wrapText="1"/>
    </xf>
    <xf numFmtId="49" fontId="19" fillId="0" borderId="26" xfId="1" applyNumberFormat="1" applyFont="1" applyBorder="1" applyAlignment="1">
      <alignment horizontal="center" vertical="top" wrapText="1"/>
    </xf>
    <xf numFmtId="0" fontId="18" fillId="0" borderId="27" xfId="1" applyFont="1" applyBorder="1" applyAlignment="1">
      <alignment horizontal="right" vertical="top" wrapText="1" indent="15"/>
    </xf>
    <xf numFmtId="0" fontId="18" fillId="0" borderId="28" xfId="1" applyFont="1" applyBorder="1" applyAlignment="1">
      <alignment horizontal="right" vertical="top" wrapText="1" indent="15"/>
    </xf>
    <xf numFmtId="0" fontId="18" fillId="0" borderId="29" xfId="1" applyFont="1" applyBorder="1" applyAlignment="1">
      <alignment horizontal="right" vertical="top" wrapText="1" indent="15"/>
    </xf>
    <xf numFmtId="0" fontId="18" fillId="0" borderId="30" xfId="1" applyFont="1" applyBorder="1" applyAlignment="1">
      <alignment horizontal="right" vertical="top" wrapText="1" indent="15"/>
    </xf>
    <xf numFmtId="0" fontId="21" fillId="0" borderId="25" xfId="2" applyFont="1" applyBorder="1" applyAlignment="1">
      <alignment horizontal="center" vertical="top" wrapText="1"/>
    </xf>
    <xf numFmtId="0" fontId="18" fillId="0" borderId="9" xfId="1" applyFont="1" applyBorder="1" applyAlignment="1">
      <alignment horizontal="right" vertical="top" wrapText="1"/>
    </xf>
    <xf numFmtId="0" fontId="18" fillId="0" borderId="10" xfId="1" applyFont="1" applyBorder="1" applyAlignment="1">
      <alignment horizontal="right" vertical="top" wrapText="1"/>
    </xf>
    <xf numFmtId="0" fontId="14" fillId="0" borderId="6" xfId="1" applyFont="1" applyBorder="1" applyAlignment="1">
      <alignment horizontal="right" vertical="center" wrapText="1" indent="1"/>
    </xf>
    <xf numFmtId="0" fontId="14" fillId="0" borderId="7" xfId="1" applyFont="1" applyBorder="1" applyAlignment="1">
      <alignment horizontal="right" vertical="center" wrapText="1" indent="1"/>
    </xf>
    <xf numFmtId="0" fontId="15" fillId="0" borderId="7" xfId="1" applyFont="1" applyBorder="1" applyAlignment="1">
      <alignment horizontal="left" vertical="center" wrapText="1" indent="1"/>
    </xf>
    <xf numFmtId="0" fontId="15" fillId="0" borderId="8" xfId="1" applyFont="1" applyBorder="1" applyAlignment="1">
      <alignment horizontal="left" vertical="center" wrapText="1" indent="1"/>
    </xf>
    <xf numFmtId="0" fontId="14" fillId="0" borderId="23" xfId="1" applyFont="1" applyBorder="1" applyAlignment="1">
      <alignment horizontal="right" vertical="center" wrapText="1" indent="1"/>
    </xf>
    <xf numFmtId="0" fontId="14" fillId="0" borderId="11" xfId="1" applyFont="1" applyBorder="1" applyAlignment="1">
      <alignment horizontal="right" vertical="center" wrapText="1" indent="1"/>
    </xf>
    <xf numFmtId="0" fontId="15" fillId="0" borderId="11" xfId="1" applyFont="1" applyBorder="1" applyAlignment="1">
      <alignment horizontal="left" vertical="center" wrapText="1" indent="1"/>
    </xf>
    <xf numFmtId="0" fontId="15" fillId="0" borderId="12" xfId="1" applyFont="1" applyBorder="1" applyAlignment="1">
      <alignment horizontal="left" vertical="center" wrapText="1" indent="1"/>
    </xf>
    <xf numFmtId="0" fontId="4" fillId="0" borderId="0" xfId="1" applyFont="1" applyAlignment="1">
      <alignment vertical="top"/>
    </xf>
    <xf numFmtId="0" fontId="19" fillId="0" borderId="24" xfId="0" applyFont="1" applyBorder="1" applyAlignment="1">
      <alignment horizontal="right" vertical="center" wrapText="1" indent="1"/>
    </xf>
    <xf numFmtId="0" fontId="19" fillId="0" borderId="25" xfId="0" applyFont="1" applyBorder="1" applyAlignment="1">
      <alignment horizontal="right" vertical="center" wrapText="1" indent="1"/>
    </xf>
    <xf numFmtId="0" fontId="24" fillId="0" borderId="25" xfId="0" applyFont="1" applyBorder="1" applyAlignment="1">
      <alignment horizontal="left" vertical="center" wrapText="1" indent="1"/>
    </xf>
    <xf numFmtId="0" fontId="24" fillId="0" borderId="26" xfId="0" applyFont="1" applyBorder="1" applyAlignment="1">
      <alignment horizontal="left" vertical="center" wrapText="1" indent="1"/>
    </xf>
    <xf numFmtId="0" fontId="14" fillId="0" borderId="18" xfId="1" applyFont="1" applyBorder="1" applyAlignment="1">
      <alignment horizontal="right" vertical="center" wrapText="1" indent="1"/>
    </xf>
    <xf numFmtId="0" fontId="14" fillId="0" borderId="19" xfId="1" applyFont="1" applyBorder="1" applyAlignment="1">
      <alignment horizontal="right" vertical="center" wrapText="1" indent="1"/>
    </xf>
    <xf numFmtId="0" fontId="15" fillId="0" borderId="19" xfId="1" applyFont="1" applyBorder="1" applyAlignment="1">
      <alignment horizontal="left" vertical="center" wrapText="1" indent="1"/>
    </xf>
    <xf numFmtId="0" fontId="15" fillId="0" borderId="22" xfId="1" applyFont="1" applyBorder="1" applyAlignment="1">
      <alignment horizontal="left" vertical="center" wrapText="1" indent="1"/>
    </xf>
    <xf numFmtId="0" fontId="25" fillId="3" borderId="31" xfId="1" applyFont="1" applyFill="1" applyBorder="1" applyAlignment="1">
      <alignment horizontal="center" vertical="center" wrapText="1"/>
    </xf>
    <xf numFmtId="0" fontId="26" fillId="3" borderId="32" xfId="1" applyFont="1" applyFill="1" applyBorder="1" applyAlignment="1">
      <alignment horizontal="center" vertical="center" wrapText="1"/>
    </xf>
    <xf numFmtId="0" fontId="26" fillId="3" borderId="33" xfId="1" applyFont="1" applyFill="1" applyBorder="1" applyAlignment="1">
      <alignment horizontal="center" vertical="center" wrapText="1"/>
    </xf>
    <xf numFmtId="0" fontId="26" fillId="3" borderId="34" xfId="1" applyFont="1" applyFill="1" applyBorder="1" applyAlignment="1">
      <alignment horizontal="center" vertical="center" wrapText="1"/>
    </xf>
    <xf numFmtId="0" fontId="26" fillId="3" borderId="35" xfId="1" applyFont="1" applyFill="1" applyBorder="1" applyAlignment="1">
      <alignment horizontal="center" vertical="center" wrapText="1"/>
    </xf>
    <xf numFmtId="0" fontId="4" fillId="0" borderId="0" xfId="1" applyFont="1" applyAlignment="1">
      <alignment vertical="center"/>
    </xf>
    <xf numFmtId="0" fontId="31" fillId="0" borderId="27" xfId="0" applyFont="1" applyBorder="1" applyAlignment="1">
      <alignment horizontal="right" vertical="top" wrapText="1"/>
    </xf>
    <xf numFmtId="0" fontId="31" fillId="0" borderId="28" xfId="0" applyFont="1" applyBorder="1" applyAlignment="1">
      <alignment vertical="top" wrapText="1"/>
    </xf>
    <xf numFmtId="0" fontId="32" fillId="0" borderId="28" xfId="0" applyFont="1" applyBorder="1" applyAlignment="1">
      <alignment horizontal="left" vertical="top" wrapText="1"/>
    </xf>
    <xf numFmtId="0" fontId="32" fillId="0" borderId="28" xfId="0" applyFont="1" applyBorder="1" applyAlignment="1">
      <alignment horizontal="center" vertical="center" wrapText="1"/>
    </xf>
    <xf numFmtId="0" fontId="31" fillId="0" borderId="28" xfId="0" applyFont="1" applyBorder="1" applyAlignment="1">
      <alignment horizontal="left" vertical="top" wrapText="1"/>
    </xf>
    <xf numFmtId="164" fontId="32" fillId="0" borderId="28" xfId="0" applyNumberFormat="1" applyFont="1" applyBorder="1" applyAlignment="1">
      <alignment horizontal="center" vertical="center" wrapText="1"/>
    </xf>
    <xf numFmtId="4" fontId="31" fillId="0" borderId="28" xfId="0" applyNumberFormat="1" applyFont="1" applyBorder="1" applyAlignment="1">
      <alignment horizontal="center" vertical="center" wrapText="1"/>
    </xf>
    <xf numFmtId="4" fontId="32" fillId="0" borderId="30" xfId="0" applyNumberFormat="1" applyFont="1" applyBorder="1" applyAlignment="1">
      <alignment horizontal="center" vertical="center" wrapText="1"/>
    </xf>
    <xf numFmtId="0" fontId="32" fillId="0" borderId="27" xfId="0" applyFont="1" applyBorder="1" applyAlignment="1">
      <alignment horizontal="right" vertical="top" wrapText="1"/>
    </xf>
    <xf numFmtId="0" fontId="33" fillId="0" borderId="0" xfId="1" applyFont="1" applyAlignment="1">
      <alignment vertical="top"/>
    </xf>
    <xf numFmtId="0" fontId="34" fillId="0" borderId="9" xfId="1" applyFont="1" applyBorder="1" applyAlignment="1">
      <alignment horizontal="right" vertical="center" wrapText="1"/>
    </xf>
    <xf numFmtId="0" fontId="34" fillId="0" borderId="10" xfId="1" applyFont="1" applyBorder="1" applyAlignment="1">
      <alignment horizontal="right" vertical="center" wrapText="1"/>
    </xf>
    <xf numFmtId="0" fontId="34" fillId="0" borderId="36" xfId="1" applyFont="1" applyBorder="1" applyAlignment="1">
      <alignment horizontal="right" vertical="center" wrapText="1"/>
    </xf>
    <xf numFmtId="4" fontId="34" fillId="0" borderId="37" xfId="1" applyNumberFormat="1" applyFont="1" applyBorder="1" applyAlignment="1">
      <alignment horizontal="center" vertical="center" wrapText="1"/>
    </xf>
    <xf numFmtId="4" fontId="34" fillId="0" borderId="38" xfId="1" applyNumberFormat="1" applyFont="1" applyBorder="1" applyAlignment="1">
      <alignment horizontal="center" vertical="center" wrapText="1"/>
    </xf>
    <xf numFmtId="0" fontId="33" fillId="0" borderId="0" xfId="1" applyFont="1"/>
    <xf numFmtId="0" fontId="17" fillId="0" borderId="13" xfId="1" applyFont="1" applyBorder="1" applyAlignment="1">
      <alignment horizontal="right" vertical="center" wrapText="1"/>
    </xf>
    <xf numFmtId="0" fontId="17" fillId="0" borderId="14" xfId="1" applyFont="1" applyBorder="1" applyAlignment="1">
      <alignment horizontal="righ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6" fillId="0" borderId="4" xfId="1" applyFont="1" applyBorder="1" applyAlignment="1">
      <alignment horizontal="right" vertical="center" wrapText="1"/>
    </xf>
    <xf numFmtId="0" fontId="22" fillId="0" borderId="0" xfId="1" applyFont="1" applyAlignment="1">
      <alignment horizontal="righ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14" fontId="38" fillId="0" borderId="0" xfId="1" applyNumberFormat="1" applyFont="1"/>
    <xf numFmtId="0" fontId="38" fillId="0" borderId="0" xfId="1" applyFont="1"/>
    <xf numFmtId="0" fontId="5" fillId="3" borderId="3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0" xfId="1" applyFont="1" applyFill="1" applyBorder="1" applyAlignment="1">
      <alignment horizontal="center" wrapText="1"/>
    </xf>
    <xf numFmtId="0" fontId="17" fillId="3" borderId="40" xfId="1" applyFont="1" applyFill="1" applyBorder="1" applyAlignment="1">
      <alignment horizontal="center" vertical="center" wrapText="1"/>
    </xf>
    <xf numFmtId="0" fontId="17" fillId="3" borderId="41" xfId="1" applyFont="1" applyFill="1" applyBorder="1" applyAlignment="1">
      <alignment horizontal="center" vertical="center" wrapText="1"/>
    </xf>
    <xf numFmtId="165" fontId="39" fillId="0" borderId="31" xfId="3" applyNumberFormat="1" applyFont="1" applyBorder="1" applyAlignment="1">
      <alignment horizontal="center" vertical="center" textRotation="90"/>
    </xf>
    <xf numFmtId="165" fontId="39" fillId="0" borderId="34" xfId="3" applyNumberFormat="1" applyFont="1" applyBorder="1" applyAlignment="1">
      <alignment horizontal="center" vertical="center" textRotation="90"/>
    </xf>
    <xf numFmtId="0" fontId="17" fillId="3" borderId="24" xfId="1" applyFont="1" applyFill="1" applyBorder="1" applyAlignment="1">
      <alignment horizontal="right" vertical="center" wrapText="1"/>
    </xf>
    <xf numFmtId="0" fontId="17" fillId="3" borderId="25" xfId="1" applyFont="1" applyFill="1" applyBorder="1" applyAlignment="1">
      <alignment horizontal="right" vertical="center" wrapText="1"/>
    </xf>
    <xf numFmtId="0" fontId="17" fillId="3" borderId="42" xfId="1" applyFont="1" applyFill="1" applyBorder="1" applyAlignment="1">
      <alignment horizontal="right" vertical="center" wrapText="1"/>
    </xf>
    <xf numFmtId="0" fontId="18" fillId="3" borderId="42" xfId="1" applyFont="1" applyFill="1" applyBorder="1" applyAlignment="1">
      <alignment horizontal="center" vertical="top" wrapText="1"/>
    </xf>
    <xf numFmtId="166" fontId="17" fillId="3" borderId="28" xfId="1" applyNumberFormat="1" applyFont="1" applyFill="1" applyBorder="1" applyAlignment="1">
      <alignment horizontal="center" vertical="center" wrapText="1"/>
    </xf>
    <xf numFmtId="166" fontId="17" fillId="3" borderId="30" xfId="1" applyNumberFormat="1" applyFont="1" applyFill="1" applyBorder="1" applyAlignment="1">
      <alignment horizontal="center" vertical="center" wrapText="1"/>
    </xf>
    <xf numFmtId="0" fontId="40" fillId="0" borderId="27" xfId="3" applyFont="1" applyBorder="1" applyAlignment="1">
      <alignment horizontal="center" vertical="top" textRotation="255" wrapText="1"/>
    </xf>
    <xf numFmtId="0" fontId="40" fillId="0" borderId="28" xfId="3" applyFont="1" applyBorder="1" applyAlignment="1">
      <alignment horizontal="center" vertical="top" textRotation="255" wrapText="1"/>
    </xf>
    <xf numFmtId="0" fontId="17" fillId="0" borderId="24" xfId="1" applyFont="1" applyBorder="1" applyAlignment="1">
      <alignment horizontal="center" vertical="center"/>
    </xf>
    <xf numFmtId="0" fontId="41" fillId="0" borderId="28" xfId="1" applyFont="1" applyBorder="1" applyAlignment="1">
      <alignment horizontal="center" vertical="center" wrapText="1"/>
    </xf>
    <xf numFmtId="0" fontId="41" fillId="0" borderId="42" xfId="1" applyFont="1" applyBorder="1" applyAlignment="1">
      <alignment horizontal="center" vertical="center" wrapText="1"/>
    </xf>
    <xf numFmtId="166" fontId="18" fillId="0" borderId="42" xfId="1" applyNumberFormat="1" applyFont="1" applyBorder="1" applyAlignment="1" applyProtection="1">
      <alignment horizontal="center" vertical="center"/>
      <protection locked="0"/>
    </xf>
    <xf numFmtId="166" fontId="18" fillId="0" borderId="28" xfId="1" applyNumberFormat="1" applyFont="1" applyBorder="1" applyAlignment="1" applyProtection="1">
      <alignment horizontal="center" vertical="center"/>
      <protection locked="0"/>
    </xf>
    <xf numFmtId="166" fontId="18" fillId="0" borderId="30" xfId="1" applyNumberFormat="1" applyFont="1" applyBorder="1" applyAlignment="1" applyProtection="1">
      <alignment horizontal="center" vertical="center"/>
      <protection locked="0"/>
    </xf>
    <xf numFmtId="0" fontId="11" fillId="3" borderId="24" xfId="3" applyFont="1" applyFill="1" applyBorder="1" applyAlignment="1">
      <alignment vertical="center"/>
    </xf>
    <xf numFmtId="0" fontId="11" fillId="3" borderId="29" xfId="3" applyFont="1" applyFill="1" applyBorder="1" applyAlignment="1">
      <alignment vertical="center"/>
    </xf>
    <xf numFmtId="0" fontId="33" fillId="0" borderId="0" xfId="1" applyFont="1" applyAlignment="1">
      <alignment vertical="center"/>
    </xf>
    <xf numFmtId="0" fontId="11" fillId="0" borderId="24" xfId="3" applyFont="1" applyBorder="1" applyAlignment="1">
      <alignment vertical="center"/>
    </xf>
    <xf numFmtId="0" fontId="11" fillId="0" borderId="29" xfId="3" applyFont="1" applyBorder="1" applyAlignment="1">
      <alignment vertical="center"/>
    </xf>
    <xf numFmtId="0" fontId="17" fillId="3" borderId="46"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18" fillId="3" borderId="49"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50"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8" fillId="4" borderId="51" xfId="0" applyFont="1" applyFill="1" applyBorder="1" applyAlignment="1">
      <alignment horizontal="center" vertical="center"/>
    </xf>
    <xf numFmtId="0" fontId="43" fillId="0" borderId="52" xfId="0" applyFont="1" applyBorder="1" applyAlignment="1">
      <alignment horizontal="left" vertical="top" wrapText="1"/>
    </xf>
    <xf numFmtId="0" fontId="43" fillId="0" borderId="53" xfId="0" applyFont="1" applyBorder="1" applyAlignment="1">
      <alignment horizontal="left" vertical="top" wrapText="1"/>
    </xf>
    <xf numFmtId="0" fontId="45" fillId="0" borderId="52" xfId="0" applyFont="1" applyBorder="1" applyAlignment="1">
      <alignment horizontal="left" vertical="top" wrapText="1"/>
    </xf>
    <xf numFmtId="0" fontId="46" fillId="0" borderId="53" xfId="0" applyFont="1" applyBorder="1"/>
    <xf numFmtId="0" fontId="41" fillId="0" borderId="28" xfId="1" applyFont="1" applyBorder="1" applyAlignment="1">
      <alignment horizontal="center" vertical="top" wrapText="1"/>
    </xf>
    <xf numFmtId="0" fontId="4" fillId="0" borderId="28" xfId="1" applyFont="1" applyBorder="1" applyAlignment="1" applyProtection="1">
      <alignment horizontal="center" vertical="center" wrapText="1"/>
      <protection locked="0"/>
    </xf>
    <xf numFmtId="0" fontId="4" fillId="0" borderId="30" xfId="1" applyFont="1" applyBorder="1" applyAlignment="1" applyProtection="1">
      <alignment horizontal="center" vertical="center" wrapText="1"/>
      <protection locked="0"/>
    </xf>
    <xf numFmtId="0" fontId="47" fillId="0" borderId="52" xfId="0" applyFont="1" applyBorder="1" applyAlignment="1">
      <alignment horizontal="left" vertical="top" wrapText="1"/>
    </xf>
    <xf numFmtId="0" fontId="47" fillId="0" borderId="53" xfId="0" applyFont="1" applyBorder="1" applyAlignment="1">
      <alignment horizontal="left" vertical="top" wrapText="1"/>
    </xf>
    <xf numFmtId="0" fontId="17" fillId="3" borderId="23"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3" borderId="54"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3" borderId="55"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0" borderId="24" xfId="1" applyFont="1" applyBorder="1" applyAlignment="1">
      <alignment horizontal="center" vertical="center" wrapText="1"/>
    </xf>
    <xf numFmtId="0" fontId="17" fillId="0" borderId="42" xfId="1" applyFont="1" applyBorder="1" applyAlignment="1">
      <alignment horizontal="center" vertical="center" wrapText="1"/>
    </xf>
    <xf numFmtId="0" fontId="18" fillId="0" borderId="29" xfId="1" applyFont="1" applyBorder="1" applyAlignment="1">
      <alignment horizontal="right" vertical="center" wrapText="1"/>
    </xf>
    <xf numFmtId="0" fontId="18" fillId="0" borderId="25" xfId="1" applyFont="1" applyBorder="1" applyAlignment="1">
      <alignment horizontal="right" vertical="center" wrapText="1"/>
    </xf>
    <xf numFmtId="0" fontId="18" fillId="0" borderId="42" xfId="1" applyFont="1" applyBorder="1" applyAlignment="1">
      <alignment horizontal="right" vertical="center" wrapText="1"/>
    </xf>
    <xf numFmtId="0" fontId="18" fillId="0" borderId="25" xfId="1" applyFont="1" applyBorder="1" applyAlignment="1">
      <alignment horizontal="right" vertical="center" wrapText="1"/>
    </xf>
    <xf numFmtId="0" fontId="4" fillId="0" borderId="29" xfId="1" applyFont="1" applyBorder="1" applyAlignment="1" applyProtection="1">
      <alignment horizontal="center" vertical="center" wrapText="1"/>
      <protection locked="0"/>
    </xf>
    <xf numFmtId="0" fontId="4" fillId="0" borderId="25" xfId="1" applyFont="1" applyBorder="1" applyAlignment="1" applyProtection="1">
      <alignment horizontal="center" vertical="center" wrapText="1"/>
      <protection locked="0"/>
    </xf>
    <xf numFmtId="0" fontId="4" fillId="0" borderId="26" xfId="1" applyFont="1" applyBorder="1" applyAlignment="1" applyProtection="1">
      <alignment horizontal="center" vertical="center" wrapText="1"/>
      <protection locked="0"/>
    </xf>
    <xf numFmtId="0" fontId="17" fillId="0" borderId="43"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5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36" xfId="1" applyFont="1" applyBorder="1" applyAlignment="1">
      <alignment horizontal="center" vertical="center" wrapText="1"/>
    </xf>
    <xf numFmtId="0" fontId="18" fillId="0" borderId="45" xfId="1" applyFont="1" applyBorder="1" applyAlignment="1">
      <alignment horizontal="right" vertical="center" wrapText="1"/>
    </xf>
    <xf numFmtId="0" fontId="18" fillId="0" borderId="10" xfId="1" applyFont="1" applyBorder="1" applyAlignment="1">
      <alignment horizontal="right" vertical="center" wrapText="1"/>
    </xf>
    <xf numFmtId="0" fontId="18" fillId="0" borderId="36" xfId="1" applyFont="1" applyBorder="1" applyAlignment="1">
      <alignment horizontal="right" vertical="center" wrapText="1"/>
    </xf>
    <xf numFmtId="0" fontId="18" fillId="0" borderId="10" xfId="1" applyFont="1" applyBorder="1" applyAlignment="1">
      <alignment horizontal="right" vertical="center" wrapText="1"/>
    </xf>
    <xf numFmtId="0" fontId="4" fillId="0" borderId="45"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56" xfId="1" applyFont="1" applyBorder="1" applyAlignment="1" applyProtection="1">
      <alignment horizontal="center" vertical="center" wrapText="1"/>
      <protection locked="0"/>
    </xf>
    <xf numFmtId="0" fontId="17" fillId="0" borderId="6" xfId="1" applyFont="1" applyBorder="1" applyAlignment="1">
      <alignment horizontal="right" vertical="center" wrapText="1" indent="1"/>
    </xf>
    <xf numFmtId="0" fontId="17" fillId="0" borderId="7" xfId="1" applyFont="1" applyBorder="1" applyAlignment="1">
      <alignment horizontal="right" vertical="center" wrapText="1" indent="1"/>
    </xf>
    <xf numFmtId="0" fontId="17" fillId="0" borderId="33" xfId="1" applyFont="1" applyBorder="1" applyAlignment="1">
      <alignment horizontal="right" vertical="center" wrapText="1" indent="1"/>
    </xf>
    <xf numFmtId="0" fontId="17" fillId="0" borderId="7" xfId="1" applyFont="1" applyBorder="1" applyAlignment="1">
      <alignment horizontal="right" vertical="center" wrapText="1" indent="1"/>
    </xf>
    <xf numFmtId="49" fontId="4" fillId="0" borderId="32" xfId="1" applyNumberFormat="1" applyFont="1" applyBorder="1" applyAlignment="1" applyProtection="1">
      <alignment horizontal="center" vertical="center" wrapText="1"/>
      <protection locked="0"/>
    </xf>
    <xf numFmtId="49" fontId="4" fillId="0" borderId="7" xfId="1" applyNumberFormat="1" applyFont="1" applyBorder="1" applyAlignment="1" applyProtection="1">
      <alignment horizontal="center" vertical="center" wrapText="1"/>
      <protection locked="0"/>
    </xf>
    <xf numFmtId="49" fontId="4" fillId="0" borderId="8" xfId="1" applyNumberFormat="1" applyFont="1" applyBorder="1" applyAlignment="1" applyProtection="1">
      <alignment horizontal="center" vertical="center" wrapText="1"/>
      <protection locked="0"/>
    </xf>
    <xf numFmtId="0" fontId="17" fillId="0" borderId="9" xfId="1" applyFont="1" applyBorder="1" applyAlignment="1">
      <alignment horizontal="right" vertical="center" wrapText="1"/>
    </xf>
    <xf numFmtId="0" fontId="17" fillId="0" borderId="36" xfId="1" applyFont="1" applyBorder="1" applyAlignment="1">
      <alignment horizontal="right" vertical="center" wrapText="1"/>
    </xf>
    <xf numFmtId="166" fontId="4" fillId="0" borderId="45" xfId="1" applyNumberFormat="1" applyFont="1" applyBorder="1" applyAlignment="1" applyProtection="1">
      <alignment horizontal="center" vertical="center" wrapText="1"/>
      <protection locked="0"/>
    </xf>
    <xf numFmtId="166" fontId="4" fillId="0" borderId="36" xfId="1" applyNumberFormat="1" applyFont="1" applyBorder="1" applyAlignment="1" applyProtection="1">
      <alignment horizontal="center" vertical="center" wrapText="1"/>
      <protection locked="0"/>
    </xf>
    <xf numFmtId="0" fontId="17" fillId="0" borderId="36" xfId="1" applyFont="1" applyBorder="1" applyAlignment="1">
      <alignment horizontal="right" vertical="center" wrapText="1"/>
    </xf>
    <xf numFmtId="0" fontId="17" fillId="0" borderId="10" xfId="1" applyFont="1" applyBorder="1" applyAlignment="1">
      <alignment horizontal="right" vertical="center" wrapText="1"/>
    </xf>
    <xf numFmtId="49" fontId="4" fillId="0" borderId="45" xfId="1" applyNumberFormat="1" applyFont="1" applyBorder="1" applyAlignment="1" applyProtection="1">
      <alignment horizontal="center" vertical="center" wrapText="1"/>
      <protection locked="0"/>
    </xf>
    <xf numFmtId="49" fontId="4" fillId="0" borderId="10" xfId="1" applyNumberFormat="1" applyFont="1" applyBorder="1" applyAlignment="1" applyProtection="1">
      <alignment horizontal="center" vertical="center" wrapText="1"/>
      <protection locked="0"/>
    </xf>
    <xf numFmtId="49" fontId="4" fillId="0" borderId="56" xfId="1" applyNumberFormat="1" applyFont="1" applyBorder="1" applyAlignment="1" applyProtection="1">
      <alignment horizontal="center" vertical="center" wrapText="1"/>
      <protection locked="0"/>
    </xf>
    <xf numFmtId="0" fontId="4" fillId="0" borderId="0" xfId="1" applyFont="1" applyAlignment="1">
      <alignment horizontal="right" vertical="top"/>
    </xf>
    <xf numFmtId="0" fontId="4" fillId="0" borderId="0" xfId="1" applyFont="1" applyAlignment="1">
      <alignment horizontal="left" vertical="top" wrapText="1"/>
    </xf>
    <xf numFmtId="0" fontId="4" fillId="0" borderId="0" xfId="1" applyFont="1" applyAlignment="1">
      <alignment horizontal="center" vertical="top" wrapText="1"/>
    </xf>
    <xf numFmtId="4" fontId="4" fillId="0" borderId="0" xfId="1" applyNumberFormat="1" applyFont="1" applyAlignment="1">
      <alignment vertical="top"/>
    </xf>
    <xf numFmtId="4" fontId="48" fillId="0" borderId="0" xfId="1" applyNumberFormat="1" applyFont="1"/>
  </cellXfs>
  <cellStyles count="4">
    <cellStyle name="Hyperlink" xfId="2" xr:uid="{9F22C94C-A27B-4835-91FB-A16FB452DC28}"/>
    <cellStyle name="Normal" xfId="0" builtinId="0"/>
    <cellStyle name="Normal 3" xfId="3" xr:uid="{BCE7D155-A765-4643-B075-93D97DB83070}"/>
    <cellStyle name="Normal 6" xfId="1" xr:uid="{E3C3C02F-A86C-441D-8179-7D357C755924}"/>
  </cellStyles>
  <dxfs count="19">
    <dxf>
      <fill>
        <patternFill>
          <bgColor theme="6" tint="0.79998168889431442"/>
        </patternFill>
      </fill>
    </dxf>
    <dxf>
      <fill>
        <patternFill>
          <bgColor rgb="FF92D050"/>
        </patternFill>
      </fill>
    </dxf>
    <dxf>
      <fill>
        <patternFill>
          <bgColor theme="5" tint="0.59996337778862885"/>
        </patternFill>
      </fill>
    </dxf>
    <dxf>
      <fill>
        <patternFill>
          <bgColor rgb="FFFFFF00"/>
        </patternFill>
      </fill>
    </dxf>
    <dxf>
      <fill>
        <patternFill patternType="solid">
          <fgColor rgb="FF999999"/>
          <bgColor rgb="FF999999"/>
        </patternFill>
      </fill>
    </dxf>
    <dxf>
      <fill>
        <patternFill patternType="solid">
          <fgColor theme="8"/>
          <bgColor theme="8"/>
        </patternFill>
      </fill>
    </dxf>
    <dxf>
      <fill>
        <patternFill>
          <bgColor theme="0" tint="-0.24994659260841701"/>
        </patternFill>
      </fill>
    </dxf>
    <dxf>
      <fill>
        <patternFill>
          <bgColor theme="6" tint="0.79998168889431442"/>
        </patternFill>
      </fill>
    </dxf>
    <dxf>
      <fill>
        <patternFill>
          <bgColor theme="0" tint="-0.24994659260841701"/>
        </patternFill>
      </fill>
    </dxf>
    <dxf>
      <fill>
        <patternFill>
          <bgColor rgb="FFFFFF00"/>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C6E81-FEC7-48EC-BF27-56D1FF74F7FE}">
  <sheetPr>
    <tabColor theme="1"/>
    <outlinePr summaryBelow="0" summaryRight="0"/>
    <pageSetUpPr autoPageBreaks="0" fitToPage="1"/>
  </sheetPr>
  <dimension ref="A1:HT436"/>
  <sheetViews>
    <sheetView showGridLines="0" tabSelected="1" view="pageBreakPreview" zoomScale="70" zoomScaleNormal="98" zoomScaleSheetLayoutView="70" workbookViewId="0">
      <selection activeCell="I376" sqref="I376:J376"/>
    </sheetView>
  </sheetViews>
  <sheetFormatPr defaultColWidth="8.88671875" defaultRowHeight="11.4" outlineLevelCol="1"/>
  <cols>
    <col min="1" max="1" width="10.6640625" style="198" customWidth="1"/>
    <col min="2" max="2" width="36.21875" style="199" customWidth="1"/>
    <col min="3" max="3" width="36.21875" style="199" customWidth="1" collapsed="1"/>
    <col min="4" max="4" width="13.6640625" style="199" hidden="1" customWidth="1" outlineLevel="1"/>
    <col min="5" max="5" width="36.21875" style="199" customWidth="1" collapsed="1"/>
    <col min="6" max="6" width="36.21875" style="199" hidden="1" customWidth="1" outlineLevel="1"/>
    <col min="7" max="8" width="13.5546875" style="200" customWidth="1"/>
    <col min="9" max="10" width="13.5546875" style="66" customWidth="1"/>
    <col min="11" max="228" width="2.33203125" style="6" customWidth="1"/>
    <col min="229" max="16384" width="8.88671875" style="6"/>
  </cols>
  <sheetData>
    <row r="1" spans="1:10" ht="27.6" customHeight="1" thickBot="1">
      <c r="A1" s="1" t="s">
        <v>0</v>
      </c>
      <c r="B1" s="2"/>
      <c r="C1" s="2"/>
      <c r="D1" s="2"/>
      <c r="E1" s="2"/>
      <c r="F1" s="2"/>
      <c r="G1" s="3"/>
      <c r="H1" s="3"/>
      <c r="I1" s="4"/>
      <c r="J1" s="5"/>
    </row>
    <row r="2" spans="1:10" ht="31.5" customHeight="1" thickBot="1">
      <c r="A2" s="7" t="s">
        <v>1</v>
      </c>
      <c r="B2" s="8"/>
      <c r="C2" s="8"/>
      <c r="D2" s="8"/>
      <c r="E2" s="8"/>
      <c r="F2" s="8"/>
      <c r="G2" s="8"/>
      <c r="H2" s="8"/>
      <c r="I2" s="8"/>
      <c r="J2" s="9"/>
    </row>
    <row r="3" spans="1:10" ht="13.2">
      <c r="A3" s="10" t="s">
        <v>2</v>
      </c>
      <c r="B3" s="11"/>
      <c r="C3" s="11"/>
      <c r="D3" s="12" t="s">
        <v>3</v>
      </c>
      <c r="E3" s="12"/>
      <c r="F3" s="12"/>
      <c r="G3" s="12"/>
      <c r="H3" s="12"/>
      <c r="I3" s="12"/>
      <c r="J3" s="13"/>
    </row>
    <row r="4" spans="1:10" ht="13.2" customHeight="1" thickBot="1">
      <c r="A4" s="14" t="s">
        <v>4</v>
      </c>
      <c r="B4" s="15"/>
      <c r="C4" s="15"/>
      <c r="D4" s="16" t="s">
        <v>5</v>
      </c>
      <c r="E4" s="16"/>
      <c r="F4" s="16"/>
      <c r="G4" s="16"/>
      <c r="H4" s="16"/>
      <c r="I4" s="16"/>
      <c r="J4" s="17"/>
    </row>
    <row r="5" spans="1:10" ht="20.399999999999999" customHeight="1">
      <c r="A5" s="18" t="s">
        <v>6</v>
      </c>
      <c r="B5" s="19"/>
      <c r="C5" s="19"/>
      <c r="D5" s="19"/>
      <c r="E5" s="19"/>
      <c r="F5" s="19"/>
      <c r="G5" s="19"/>
      <c r="H5" s="19"/>
      <c r="I5" s="19"/>
      <c r="J5" s="20"/>
    </row>
    <row r="6" spans="1:10" ht="12">
      <c r="A6" s="21" t="s">
        <v>7</v>
      </c>
      <c r="B6" s="22"/>
      <c r="C6" s="22"/>
      <c r="D6" s="22"/>
      <c r="E6" s="22"/>
      <c r="F6" s="22"/>
      <c r="G6" s="22"/>
      <c r="H6" s="23"/>
      <c r="I6" s="24" t="s">
        <v>8</v>
      </c>
      <c r="J6" s="25"/>
    </row>
    <row r="7" spans="1:10" ht="12">
      <c r="A7" s="26" t="s">
        <v>9</v>
      </c>
      <c r="B7" s="27"/>
      <c r="C7" s="27"/>
      <c r="D7" s="27"/>
      <c r="E7" s="27"/>
      <c r="F7" s="27"/>
      <c r="G7" s="27"/>
      <c r="H7" s="28"/>
      <c r="I7" s="24"/>
      <c r="J7" s="25"/>
    </row>
    <row r="8" spans="1:10">
      <c r="A8" s="29" t="str">
        <f>SUBSTITUTE(_xlfn.TRANSLATE(A6,"UK","EN"),"Current","Non-Structural")</f>
        <v>Non-Structural repairs of households affected by hostilities in the villages of Novodmytrivka and Starosillya (Kherson region)</v>
      </c>
      <c r="B8" s="30"/>
      <c r="C8" s="30"/>
      <c r="D8" s="30"/>
      <c r="E8" s="30"/>
      <c r="F8" s="30"/>
      <c r="G8" s="30"/>
      <c r="H8" s="31"/>
      <c r="I8" s="32" t="s">
        <v>10</v>
      </c>
      <c r="J8" s="33"/>
    </row>
    <row r="9" spans="1:10" ht="12" thickBot="1">
      <c r="A9" s="34" t="str">
        <f>_xlfn.TRANSLATE(A7,"UK","EN")</f>
        <v>by addresses: as indicated by lots</v>
      </c>
      <c r="B9" s="35"/>
      <c r="C9" s="35"/>
      <c r="D9" s="35"/>
      <c r="E9" s="35"/>
      <c r="F9" s="35"/>
      <c r="G9" s="35"/>
      <c r="H9" s="36"/>
      <c r="I9" s="37"/>
      <c r="J9" s="38"/>
    </row>
    <row r="10" spans="1:10" ht="12">
      <c r="A10" s="39" t="s">
        <v>11</v>
      </c>
      <c r="B10" s="40"/>
      <c r="C10" s="40"/>
      <c r="D10" s="40"/>
      <c r="E10" s="41"/>
      <c r="F10" s="41"/>
      <c r="G10" s="41"/>
      <c r="H10" s="41"/>
      <c r="I10" s="41"/>
      <c r="J10" s="42"/>
    </row>
    <row r="11" spans="1:10" ht="12" customHeight="1">
      <c r="A11" s="43" t="s">
        <v>12</v>
      </c>
      <c r="B11" s="44"/>
      <c r="C11" s="44"/>
      <c r="D11" s="44"/>
      <c r="E11" s="45"/>
      <c r="F11" s="45"/>
      <c r="G11" s="45"/>
      <c r="H11" s="45"/>
      <c r="I11" s="45"/>
      <c r="J11" s="46"/>
    </row>
    <row r="12" spans="1:10" ht="12">
      <c r="A12" s="47" t="s">
        <v>13</v>
      </c>
      <c r="B12" s="48"/>
      <c r="C12" s="48"/>
      <c r="D12" s="48"/>
      <c r="E12" s="49"/>
      <c r="F12" s="49"/>
      <c r="G12" s="49"/>
      <c r="H12" s="49"/>
      <c r="I12" s="49"/>
      <c r="J12" s="50"/>
    </row>
    <row r="13" spans="1:10">
      <c r="A13" s="51" t="s">
        <v>14</v>
      </c>
      <c r="B13" s="52"/>
      <c r="C13" s="52"/>
      <c r="D13" s="52"/>
      <c r="E13" s="52"/>
      <c r="F13" s="52"/>
      <c r="G13" s="52"/>
      <c r="H13" s="52"/>
      <c r="I13" s="53"/>
      <c r="J13" s="54"/>
    </row>
    <row r="14" spans="1:10" ht="23.4" customHeight="1">
      <c r="A14" s="47" t="s">
        <v>15</v>
      </c>
      <c r="B14" s="48"/>
      <c r="C14" s="48"/>
      <c r="D14" s="48"/>
      <c r="E14" s="45"/>
      <c r="F14" s="45"/>
      <c r="G14" s="45"/>
      <c r="H14" s="45"/>
      <c r="I14" s="45"/>
      <c r="J14" s="46"/>
    </row>
    <row r="15" spans="1:10" ht="12">
      <c r="A15" s="43" t="s">
        <v>16</v>
      </c>
      <c r="B15" s="44"/>
      <c r="C15" s="44"/>
      <c r="D15" s="44"/>
      <c r="E15" s="49"/>
      <c r="F15" s="49"/>
      <c r="G15" s="49"/>
      <c r="H15" s="49"/>
      <c r="I15" s="49"/>
      <c r="J15" s="50"/>
    </row>
    <row r="16" spans="1:10" ht="13.2">
      <c r="A16" s="43" t="s">
        <v>17</v>
      </c>
      <c r="B16" s="44"/>
      <c r="C16" s="44"/>
      <c r="D16" s="44"/>
      <c r="E16" s="55"/>
      <c r="F16" s="55"/>
      <c r="G16" s="45"/>
      <c r="H16" s="45"/>
      <c r="I16" s="45"/>
      <c r="J16" s="46"/>
    </row>
    <row r="17" spans="1:26" ht="12.6" thickBot="1">
      <c r="A17" s="56" t="s">
        <v>18</v>
      </c>
      <c r="B17" s="57"/>
      <c r="C17" s="57"/>
      <c r="D17" s="57"/>
      <c r="E17" s="45"/>
      <c r="F17" s="45"/>
      <c r="G17" s="45"/>
      <c r="H17" s="45"/>
      <c r="I17" s="45"/>
      <c r="J17" s="46"/>
    </row>
    <row r="18" spans="1:26" ht="60" customHeight="1">
      <c r="A18" s="58" t="s">
        <v>19</v>
      </c>
      <c r="B18" s="59"/>
      <c r="C18" s="59"/>
      <c r="D18" s="59"/>
      <c r="E18" s="60" t="s">
        <v>20</v>
      </c>
      <c r="F18" s="60"/>
      <c r="G18" s="60"/>
      <c r="H18" s="60"/>
      <c r="I18" s="60"/>
      <c r="J18" s="61"/>
    </row>
    <row r="19" spans="1:26" ht="164.4" customHeight="1">
      <c r="A19" s="62" t="s">
        <v>21</v>
      </c>
      <c r="B19" s="63"/>
      <c r="C19" s="63"/>
      <c r="D19" s="63"/>
      <c r="E19" s="64" t="s">
        <v>22</v>
      </c>
      <c r="F19" s="64"/>
      <c r="G19" s="64"/>
      <c r="H19" s="64"/>
      <c r="I19" s="64"/>
      <c r="J19" s="65"/>
    </row>
    <row r="20" spans="1:26" ht="42.6" customHeight="1">
      <c r="A20" s="62" t="s">
        <v>23</v>
      </c>
      <c r="B20" s="63"/>
      <c r="C20" s="63"/>
      <c r="D20" s="63"/>
      <c r="E20" s="64" t="s">
        <v>24</v>
      </c>
      <c r="F20" s="64"/>
      <c r="G20" s="64"/>
      <c r="H20" s="64"/>
      <c r="I20" s="64"/>
      <c r="J20" s="65"/>
      <c r="L20" s="66"/>
      <c r="M20" s="66"/>
      <c r="N20" s="66"/>
      <c r="O20" s="66"/>
      <c r="P20" s="66"/>
      <c r="Q20" s="66"/>
      <c r="R20" s="66"/>
      <c r="S20" s="66"/>
      <c r="T20" s="66"/>
      <c r="U20" s="66"/>
      <c r="V20" s="66"/>
      <c r="W20" s="66"/>
      <c r="X20" s="66"/>
      <c r="Y20" s="66"/>
      <c r="Z20" s="66"/>
    </row>
    <row r="21" spans="1:26" ht="42.6" customHeight="1">
      <c r="A21" s="62" t="s">
        <v>25</v>
      </c>
      <c r="B21" s="63"/>
      <c r="C21" s="63"/>
      <c r="D21" s="63"/>
      <c r="E21" s="64" t="s">
        <v>26</v>
      </c>
      <c r="F21" s="64"/>
      <c r="G21" s="64"/>
      <c r="H21" s="64"/>
      <c r="I21" s="64"/>
      <c r="J21" s="65"/>
      <c r="L21" s="66"/>
      <c r="M21" s="66"/>
      <c r="N21" s="66"/>
      <c r="O21" s="66"/>
      <c r="P21" s="66"/>
      <c r="Q21" s="66"/>
      <c r="R21" s="66"/>
      <c r="S21" s="66"/>
      <c r="T21" s="66"/>
      <c r="U21" s="66"/>
      <c r="V21" s="66"/>
      <c r="W21" s="66"/>
      <c r="X21" s="66"/>
      <c r="Y21" s="66"/>
      <c r="Z21" s="66"/>
    </row>
    <row r="22" spans="1:26" ht="30.6" customHeight="1">
      <c r="A22" s="67" t="s">
        <v>27</v>
      </c>
      <c r="B22" s="68"/>
      <c r="C22" s="68"/>
      <c r="D22" s="68"/>
      <c r="E22" s="69" t="s">
        <v>28</v>
      </c>
      <c r="F22" s="69"/>
      <c r="G22" s="69"/>
      <c r="H22" s="69"/>
      <c r="I22" s="69"/>
      <c r="J22" s="70"/>
      <c r="L22" s="66"/>
      <c r="M22" s="66"/>
      <c r="N22" s="66"/>
      <c r="O22" s="66"/>
      <c r="P22" s="66"/>
      <c r="Q22" s="66"/>
      <c r="R22" s="66"/>
      <c r="S22" s="66"/>
      <c r="T22" s="66"/>
      <c r="U22" s="66"/>
      <c r="V22" s="66"/>
      <c r="W22" s="66"/>
      <c r="X22" s="66"/>
      <c r="Y22" s="66"/>
      <c r="Z22" s="66"/>
    </row>
    <row r="23" spans="1:26" ht="28.2" customHeight="1">
      <c r="A23" s="67" t="s">
        <v>29</v>
      </c>
      <c r="B23" s="68"/>
      <c r="C23" s="68"/>
      <c r="D23" s="68"/>
      <c r="E23" s="69" t="s">
        <v>30</v>
      </c>
      <c r="F23" s="69"/>
      <c r="G23" s="69"/>
      <c r="H23" s="69"/>
      <c r="I23" s="69"/>
      <c r="J23" s="70"/>
      <c r="L23" s="66"/>
      <c r="M23" s="66"/>
      <c r="N23" s="66"/>
      <c r="O23" s="66"/>
      <c r="P23" s="66"/>
      <c r="Q23" s="66"/>
      <c r="R23" s="66"/>
      <c r="S23" s="66"/>
      <c r="T23" s="66"/>
      <c r="U23" s="66"/>
      <c r="V23" s="66"/>
      <c r="W23" s="66"/>
      <c r="X23" s="66"/>
      <c r="Y23" s="66"/>
      <c r="Z23" s="66"/>
    </row>
    <row r="24" spans="1:26" ht="28.8" customHeight="1">
      <c r="A24" s="67" t="s">
        <v>31</v>
      </c>
      <c r="B24" s="68"/>
      <c r="C24" s="68"/>
      <c r="D24" s="68"/>
      <c r="E24" s="69" t="s">
        <v>32</v>
      </c>
      <c r="F24" s="69"/>
      <c r="G24" s="69"/>
      <c r="H24" s="69"/>
      <c r="I24" s="69"/>
      <c r="J24" s="70"/>
      <c r="L24" s="66"/>
      <c r="M24" s="66"/>
      <c r="N24" s="66"/>
      <c r="O24" s="66"/>
      <c r="P24" s="66"/>
      <c r="Q24" s="66"/>
      <c r="R24" s="66"/>
      <c r="S24" s="66"/>
      <c r="T24" s="66"/>
      <c r="U24" s="66"/>
      <c r="V24" s="66"/>
      <c r="W24" s="66"/>
      <c r="X24" s="66"/>
      <c r="Y24" s="66"/>
      <c r="Z24" s="66"/>
    </row>
    <row r="25" spans="1:26" ht="75" customHeight="1" thickBot="1">
      <c r="A25" s="71" t="s">
        <v>33</v>
      </c>
      <c r="B25" s="72"/>
      <c r="C25" s="72"/>
      <c r="D25" s="72"/>
      <c r="E25" s="73" t="s">
        <v>34</v>
      </c>
      <c r="F25" s="73"/>
      <c r="G25" s="73"/>
      <c r="H25" s="73"/>
      <c r="I25" s="73"/>
      <c r="J25" s="74"/>
      <c r="L25" s="66"/>
      <c r="M25" s="66"/>
      <c r="N25" s="66"/>
      <c r="O25" s="66"/>
      <c r="P25" s="66"/>
      <c r="Q25" s="66"/>
      <c r="R25" s="66"/>
      <c r="S25" s="66"/>
      <c r="T25" s="66"/>
      <c r="U25" s="66"/>
      <c r="V25" s="66"/>
      <c r="W25" s="66"/>
      <c r="X25" s="66"/>
      <c r="Y25" s="66"/>
      <c r="Z25" s="66"/>
    </row>
    <row r="26" spans="1:26" s="80" customFormat="1" ht="103.2" customHeight="1">
      <c r="A26" s="75" t="s">
        <v>35</v>
      </c>
      <c r="B26" s="76" t="s">
        <v>36</v>
      </c>
      <c r="C26" s="77"/>
      <c r="D26" s="78" t="s">
        <v>37</v>
      </c>
      <c r="E26" s="78" t="s">
        <v>38</v>
      </c>
      <c r="F26" s="78" t="s">
        <v>39</v>
      </c>
      <c r="G26" s="78" t="s">
        <v>40</v>
      </c>
      <c r="H26" s="78" t="s">
        <v>41</v>
      </c>
      <c r="I26" s="78" t="s">
        <v>42</v>
      </c>
      <c r="J26" s="79" t="s">
        <v>43</v>
      </c>
      <c r="L26" s="66"/>
      <c r="M26" s="66"/>
      <c r="N26" s="66"/>
      <c r="O26" s="66"/>
      <c r="P26" s="66"/>
      <c r="Q26" s="66"/>
      <c r="R26" s="66"/>
      <c r="S26" s="66"/>
      <c r="T26" s="66"/>
      <c r="U26" s="66"/>
      <c r="V26" s="66"/>
      <c r="W26" s="66"/>
      <c r="X26" s="66"/>
      <c r="Y26" s="66"/>
      <c r="Z26" s="66"/>
    </row>
    <row r="27" spans="1:26" s="66" customFormat="1" ht="24">
      <c r="A27" s="81" t="s">
        <v>44</v>
      </c>
      <c r="B27" s="82" t="s">
        <v>45</v>
      </c>
      <c r="C27" s="83" t="s">
        <v>46</v>
      </c>
      <c r="D27" s="84"/>
      <c r="E27" s="85" t="s">
        <v>45</v>
      </c>
      <c r="F27" s="83" t="s">
        <v>47</v>
      </c>
      <c r="G27" s="84"/>
      <c r="H27" s="86"/>
      <c r="I27" s="87"/>
      <c r="J27" s="88" t="str">
        <f>IFERROR(IF(H27="","",I27*H27),0)</f>
        <v/>
      </c>
    </row>
    <row r="28" spans="1:26" s="66" customFormat="1" ht="45.6">
      <c r="A28" s="89" t="s">
        <v>48</v>
      </c>
      <c r="B28" s="82" t="s">
        <v>49</v>
      </c>
      <c r="C28" s="83" t="s">
        <v>50</v>
      </c>
      <c r="D28" s="84" t="s">
        <v>51</v>
      </c>
      <c r="E28" s="85"/>
      <c r="F28" s="83" t="s">
        <v>52</v>
      </c>
      <c r="G28" s="84" t="s">
        <v>53</v>
      </c>
      <c r="H28" s="86">
        <v>4.5</v>
      </c>
      <c r="I28" s="87"/>
      <c r="J28" s="88">
        <f t="shared" ref="J28:J91" si="0">IFERROR(IF(H28="","",I28*H28),0)</f>
        <v>0</v>
      </c>
    </row>
    <row r="29" spans="1:26" s="66" customFormat="1" ht="34.200000000000003">
      <c r="A29" s="89" t="s">
        <v>54</v>
      </c>
      <c r="B29" s="82" t="s">
        <v>55</v>
      </c>
      <c r="C29" s="83" t="s">
        <v>56</v>
      </c>
      <c r="D29" s="84" t="s">
        <v>51</v>
      </c>
      <c r="E29" s="85"/>
      <c r="F29" s="83" t="s">
        <v>57</v>
      </c>
      <c r="G29" s="84" t="s">
        <v>58</v>
      </c>
      <c r="H29" s="86">
        <v>3</v>
      </c>
      <c r="I29" s="87"/>
      <c r="J29" s="88">
        <f t="shared" si="0"/>
        <v>0</v>
      </c>
    </row>
    <row r="30" spans="1:26" s="66" customFormat="1" ht="34.200000000000003">
      <c r="A30" s="89" t="s">
        <v>59</v>
      </c>
      <c r="B30" s="82" t="s">
        <v>60</v>
      </c>
      <c r="C30" s="83" t="s">
        <v>61</v>
      </c>
      <c r="D30" s="84" t="s">
        <v>51</v>
      </c>
      <c r="E30" s="85"/>
      <c r="F30" s="83" t="s">
        <v>62</v>
      </c>
      <c r="G30" s="84" t="s">
        <v>63</v>
      </c>
      <c r="H30" s="86">
        <v>3.8</v>
      </c>
      <c r="I30" s="87"/>
      <c r="J30" s="88">
        <f t="shared" si="0"/>
        <v>0</v>
      </c>
    </row>
    <row r="31" spans="1:26" s="66" customFormat="1" ht="34.200000000000003">
      <c r="A31" s="89" t="s">
        <v>64</v>
      </c>
      <c r="B31" s="82" t="s">
        <v>65</v>
      </c>
      <c r="C31" s="83" t="s">
        <v>66</v>
      </c>
      <c r="D31" s="84" t="s">
        <v>51</v>
      </c>
      <c r="E31" s="85"/>
      <c r="F31" s="83" t="s">
        <v>67</v>
      </c>
      <c r="G31" s="84" t="s">
        <v>53</v>
      </c>
      <c r="H31" s="86">
        <v>1.9</v>
      </c>
      <c r="I31" s="87"/>
      <c r="J31" s="88">
        <f t="shared" si="0"/>
        <v>0</v>
      </c>
    </row>
    <row r="32" spans="1:26" s="90" customFormat="1" ht="36">
      <c r="A32" s="89" t="s">
        <v>68</v>
      </c>
      <c r="B32" s="82" t="s">
        <v>69</v>
      </c>
      <c r="C32" s="83" t="s">
        <v>70</v>
      </c>
      <c r="D32" s="84" t="s">
        <v>51</v>
      </c>
      <c r="E32" s="85"/>
      <c r="F32" s="83" t="s">
        <v>71</v>
      </c>
      <c r="G32" s="84" t="s">
        <v>53</v>
      </c>
      <c r="H32" s="86">
        <v>4.5</v>
      </c>
      <c r="I32" s="87"/>
      <c r="J32" s="88">
        <f t="shared" si="0"/>
        <v>0</v>
      </c>
      <c r="L32" s="66"/>
      <c r="M32" s="66"/>
      <c r="N32" s="66"/>
      <c r="O32" s="66"/>
      <c r="P32" s="66"/>
      <c r="Q32" s="66"/>
      <c r="R32" s="66"/>
      <c r="S32" s="66"/>
      <c r="T32" s="66"/>
      <c r="U32" s="66"/>
      <c r="V32" s="66"/>
      <c r="W32" s="66"/>
      <c r="X32" s="66"/>
      <c r="Y32" s="66"/>
      <c r="Z32" s="66"/>
    </row>
    <row r="33" spans="1:26" s="66" customFormat="1" ht="24">
      <c r="A33" s="89" t="s">
        <v>72</v>
      </c>
      <c r="B33" s="82" t="s">
        <v>73</v>
      </c>
      <c r="C33" s="83" t="s">
        <v>74</v>
      </c>
      <c r="D33" s="84" t="s">
        <v>51</v>
      </c>
      <c r="E33" s="85"/>
      <c r="F33" s="83" t="s">
        <v>75</v>
      </c>
      <c r="G33" s="84" t="s">
        <v>63</v>
      </c>
      <c r="H33" s="86">
        <v>3.8</v>
      </c>
      <c r="I33" s="87"/>
      <c r="J33" s="88">
        <f t="shared" si="0"/>
        <v>0</v>
      </c>
    </row>
    <row r="34" spans="1:26" s="66" customFormat="1" ht="45.6">
      <c r="A34" s="89" t="s">
        <v>76</v>
      </c>
      <c r="B34" s="82" t="s">
        <v>77</v>
      </c>
      <c r="C34" s="83" t="s">
        <v>78</v>
      </c>
      <c r="D34" s="84" t="s">
        <v>51</v>
      </c>
      <c r="E34" s="85"/>
      <c r="F34" s="83" t="s">
        <v>79</v>
      </c>
      <c r="G34" s="84" t="s">
        <v>63</v>
      </c>
      <c r="H34" s="86">
        <v>3.8</v>
      </c>
      <c r="I34" s="87"/>
      <c r="J34" s="88">
        <f t="shared" si="0"/>
        <v>0</v>
      </c>
    </row>
    <row r="35" spans="1:26" s="66" customFormat="1" ht="22.8">
      <c r="A35" s="89" t="s">
        <v>80</v>
      </c>
      <c r="B35" s="82" t="s">
        <v>81</v>
      </c>
      <c r="C35" s="83" t="s">
        <v>82</v>
      </c>
      <c r="D35" s="84" t="s">
        <v>51</v>
      </c>
      <c r="E35" s="85"/>
      <c r="F35" s="83" t="s">
        <v>83</v>
      </c>
      <c r="G35" s="84" t="s">
        <v>63</v>
      </c>
      <c r="H35" s="86">
        <v>10.7</v>
      </c>
      <c r="I35" s="87"/>
      <c r="J35" s="88">
        <f t="shared" si="0"/>
        <v>0</v>
      </c>
    </row>
    <row r="36" spans="1:26" s="90" customFormat="1" ht="36">
      <c r="A36" s="89" t="s">
        <v>84</v>
      </c>
      <c r="B36" s="82" t="s">
        <v>85</v>
      </c>
      <c r="C36" s="83" t="s">
        <v>86</v>
      </c>
      <c r="D36" s="84" t="s">
        <v>51</v>
      </c>
      <c r="E36" s="85"/>
      <c r="F36" s="83" t="s">
        <v>87</v>
      </c>
      <c r="G36" s="84" t="s">
        <v>53</v>
      </c>
      <c r="H36" s="86">
        <v>4.8</v>
      </c>
      <c r="I36" s="87"/>
      <c r="J36" s="88">
        <f t="shared" si="0"/>
        <v>0</v>
      </c>
      <c r="L36" s="66"/>
      <c r="M36" s="66"/>
      <c r="N36" s="66"/>
      <c r="O36" s="66"/>
      <c r="P36" s="66"/>
      <c r="Q36" s="66"/>
      <c r="R36" s="66"/>
      <c r="S36" s="66"/>
      <c r="T36" s="66"/>
      <c r="U36" s="66"/>
      <c r="V36" s="66"/>
      <c r="W36" s="66"/>
      <c r="X36" s="66"/>
      <c r="Y36" s="66"/>
      <c r="Z36" s="66"/>
    </row>
    <row r="37" spans="1:26" s="66" customFormat="1" ht="22.8">
      <c r="A37" s="89" t="s">
        <v>88</v>
      </c>
      <c r="B37" s="82" t="s">
        <v>89</v>
      </c>
      <c r="C37" s="83" t="s">
        <v>90</v>
      </c>
      <c r="D37" s="84" t="s">
        <v>51</v>
      </c>
      <c r="E37" s="85"/>
      <c r="F37" s="83" t="s">
        <v>91</v>
      </c>
      <c r="G37" s="84" t="s">
        <v>53</v>
      </c>
      <c r="H37" s="86">
        <v>4.8</v>
      </c>
      <c r="I37" s="87"/>
      <c r="J37" s="88">
        <f t="shared" si="0"/>
        <v>0</v>
      </c>
    </row>
    <row r="38" spans="1:26" s="90" customFormat="1" ht="22.8">
      <c r="A38" s="89" t="s">
        <v>92</v>
      </c>
      <c r="B38" s="82" t="s">
        <v>93</v>
      </c>
      <c r="C38" s="83" t="s">
        <v>94</v>
      </c>
      <c r="D38" s="84" t="s">
        <v>51</v>
      </c>
      <c r="E38" s="85"/>
      <c r="F38" s="83" t="s">
        <v>95</v>
      </c>
      <c r="G38" s="84" t="s">
        <v>96</v>
      </c>
      <c r="H38" s="86">
        <v>0.89</v>
      </c>
      <c r="I38" s="87"/>
      <c r="J38" s="88">
        <f t="shared" si="0"/>
        <v>0</v>
      </c>
      <c r="L38" s="66"/>
      <c r="M38" s="66"/>
      <c r="N38" s="66"/>
      <c r="O38" s="66"/>
      <c r="P38" s="66"/>
      <c r="Q38" s="66"/>
      <c r="R38" s="66"/>
      <c r="S38" s="66"/>
      <c r="T38" s="66"/>
      <c r="U38" s="66"/>
      <c r="V38" s="66"/>
      <c r="W38" s="66"/>
      <c r="X38" s="66"/>
      <c r="Y38" s="66"/>
      <c r="Z38" s="66"/>
    </row>
    <row r="39" spans="1:26" s="66" customFormat="1" ht="34.200000000000003">
      <c r="A39" s="89" t="s">
        <v>97</v>
      </c>
      <c r="B39" s="82" t="s">
        <v>98</v>
      </c>
      <c r="C39" s="83" t="s">
        <v>99</v>
      </c>
      <c r="D39" s="84" t="s">
        <v>51</v>
      </c>
      <c r="E39" s="85"/>
      <c r="F39" s="83" t="s">
        <v>100</v>
      </c>
      <c r="G39" s="84" t="s">
        <v>96</v>
      </c>
      <c r="H39" s="86">
        <v>0.89</v>
      </c>
      <c r="I39" s="87"/>
      <c r="J39" s="88">
        <f t="shared" si="0"/>
        <v>0</v>
      </c>
    </row>
    <row r="40" spans="1:26" s="66" customFormat="1" ht="34.200000000000003">
      <c r="A40" s="89" t="s">
        <v>101</v>
      </c>
      <c r="B40" s="82" t="s">
        <v>102</v>
      </c>
      <c r="C40" s="83" t="s">
        <v>103</v>
      </c>
      <c r="D40" s="84" t="s">
        <v>51</v>
      </c>
      <c r="E40" s="85"/>
      <c r="F40" s="83" t="s">
        <v>104</v>
      </c>
      <c r="G40" s="84" t="s">
        <v>105</v>
      </c>
      <c r="H40" s="86">
        <v>0.72</v>
      </c>
      <c r="I40" s="87"/>
      <c r="J40" s="88">
        <f t="shared" si="0"/>
        <v>0</v>
      </c>
    </row>
    <row r="41" spans="1:26" s="66" customFormat="1" ht="22.8">
      <c r="A41" s="89" t="s">
        <v>106</v>
      </c>
      <c r="B41" s="82" t="s">
        <v>107</v>
      </c>
      <c r="C41" s="83" t="s">
        <v>108</v>
      </c>
      <c r="D41" s="84" t="s">
        <v>51</v>
      </c>
      <c r="E41" s="85"/>
      <c r="F41" s="83" t="s">
        <v>109</v>
      </c>
      <c r="G41" s="84" t="s">
        <v>105</v>
      </c>
      <c r="H41" s="86">
        <v>19.2</v>
      </c>
      <c r="I41" s="87"/>
      <c r="J41" s="88">
        <f t="shared" si="0"/>
        <v>0</v>
      </c>
    </row>
    <row r="42" spans="1:26" s="90" customFormat="1" ht="22.8">
      <c r="A42" s="89" t="s">
        <v>110</v>
      </c>
      <c r="B42" s="82" t="s">
        <v>111</v>
      </c>
      <c r="C42" s="83" t="s">
        <v>112</v>
      </c>
      <c r="D42" s="84" t="s">
        <v>51</v>
      </c>
      <c r="E42" s="85"/>
      <c r="F42" s="83" t="s">
        <v>113</v>
      </c>
      <c r="G42" s="84" t="s">
        <v>105</v>
      </c>
      <c r="H42" s="86">
        <v>216.7</v>
      </c>
      <c r="I42" s="87"/>
      <c r="J42" s="88">
        <f t="shared" si="0"/>
        <v>0</v>
      </c>
      <c r="L42" s="66"/>
      <c r="M42" s="66"/>
      <c r="N42" s="66"/>
      <c r="O42" s="66"/>
      <c r="P42" s="66"/>
      <c r="Q42" s="66"/>
      <c r="R42" s="66"/>
      <c r="S42" s="66"/>
      <c r="T42" s="66"/>
      <c r="U42" s="66"/>
      <c r="V42" s="66"/>
      <c r="W42" s="66"/>
      <c r="X42" s="66"/>
      <c r="Y42" s="66"/>
      <c r="Z42" s="66"/>
    </row>
    <row r="43" spans="1:26" s="66" customFormat="1" ht="22.8">
      <c r="A43" s="89" t="s">
        <v>114</v>
      </c>
      <c r="B43" s="82" t="s">
        <v>115</v>
      </c>
      <c r="C43" s="83" t="s">
        <v>116</v>
      </c>
      <c r="D43" s="84" t="s">
        <v>51</v>
      </c>
      <c r="E43" s="85"/>
      <c r="F43" s="83" t="s">
        <v>117</v>
      </c>
      <c r="G43" s="84" t="s">
        <v>58</v>
      </c>
      <c r="H43" s="86">
        <v>3</v>
      </c>
      <c r="I43" s="87"/>
      <c r="J43" s="88">
        <f t="shared" si="0"/>
        <v>0</v>
      </c>
    </row>
    <row r="44" spans="1:26" s="90" customFormat="1" ht="34.200000000000003">
      <c r="A44" s="89" t="s">
        <v>118</v>
      </c>
      <c r="B44" s="82" t="s">
        <v>119</v>
      </c>
      <c r="C44" s="83" t="s">
        <v>120</v>
      </c>
      <c r="D44" s="84" t="s">
        <v>51</v>
      </c>
      <c r="E44" s="85"/>
      <c r="F44" s="83" t="s">
        <v>121</v>
      </c>
      <c r="G44" s="84" t="s">
        <v>58</v>
      </c>
      <c r="H44" s="86">
        <v>22</v>
      </c>
      <c r="I44" s="87"/>
      <c r="J44" s="88">
        <f t="shared" si="0"/>
        <v>0</v>
      </c>
      <c r="L44" s="66"/>
      <c r="M44" s="66"/>
      <c r="N44" s="66"/>
      <c r="O44" s="66"/>
      <c r="P44" s="66"/>
      <c r="Q44" s="66"/>
      <c r="R44" s="66"/>
      <c r="S44" s="66"/>
      <c r="T44" s="66"/>
      <c r="U44" s="66"/>
      <c r="V44" s="66"/>
      <c r="W44" s="66"/>
      <c r="X44" s="66"/>
      <c r="Y44" s="66"/>
      <c r="Z44" s="66"/>
    </row>
    <row r="45" spans="1:26" s="66" customFormat="1" ht="22.8">
      <c r="A45" s="89" t="s">
        <v>122</v>
      </c>
      <c r="B45" s="82" t="s">
        <v>123</v>
      </c>
      <c r="C45" s="83" t="s">
        <v>124</v>
      </c>
      <c r="D45" s="84" t="s">
        <v>51</v>
      </c>
      <c r="E45" s="85"/>
      <c r="F45" s="83" t="s">
        <v>125</v>
      </c>
      <c r="G45" s="84" t="s">
        <v>58</v>
      </c>
      <c r="H45" s="86">
        <v>3</v>
      </c>
      <c r="I45" s="87"/>
      <c r="J45" s="88">
        <f t="shared" si="0"/>
        <v>0</v>
      </c>
    </row>
    <row r="46" spans="1:26" s="90" customFormat="1" ht="22.8">
      <c r="A46" s="89" t="s">
        <v>126</v>
      </c>
      <c r="B46" s="82" t="s">
        <v>127</v>
      </c>
      <c r="C46" s="83" t="s">
        <v>128</v>
      </c>
      <c r="D46" s="84" t="s">
        <v>51</v>
      </c>
      <c r="E46" s="85"/>
      <c r="F46" s="83" t="s">
        <v>129</v>
      </c>
      <c r="G46" s="84" t="s">
        <v>58</v>
      </c>
      <c r="H46" s="86">
        <v>14</v>
      </c>
      <c r="I46" s="87"/>
      <c r="J46" s="88">
        <f t="shared" si="0"/>
        <v>0</v>
      </c>
      <c r="L46" s="66"/>
      <c r="M46" s="66"/>
      <c r="N46" s="66"/>
      <c r="O46" s="66"/>
      <c r="P46" s="66"/>
      <c r="Q46" s="66"/>
      <c r="R46" s="66"/>
      <c r="S46" s="66"/>
      <c r="T46" s="66"/>
      <c r="U46" s="66"/>
      <c r="V46" s="66"/>
      <c r="W46" s="66"/>
      <c r="X46" s="66"/>
      <c r="Y46" s="66"/>
      <c r="Z46" s="66"/>
    </row>
    <row r="47" spans="1:26" s="66" customFormat="1" ht="22.8">
      <c r="A47" s="89" t="s">
        <v>130</v>
      </c>
      <c r="B47" s="82" t="s">
        <v>131</v>
      </c>
      <c r="C47" s="83" t="s">
        <v>132</v>
      </c>
      <c r="D47" s="84" t="s">
        <v>51</v>
      </c>
      <c r="E47" s="85"/>
      <c r="F47" s="83" t="s">
        <v>125</v>
      </c>
      <c r="G47" s="84" t="s">
        <v>63</v>
      </c>
      <c r="H47" s="86">
        <v>3.8759999999999999</v>
      </c>
      <c r="I47" s="87"/>
      <c r="J47" s="88">
        <f t="shared" si="0"/>
        <v>0</v>
      </c>
    </row>
    <row r="48" spans="1:26" s="90" customFormat="1" ht="22.8">
      <c r="A48" s="89" t="s">
        <v>133</v>
      </c>
      <c r="B48" s="82" t="s">
        <v>134</v>
      </c>
      <c r="C48" s="83" t="s">
        <v>135</v>
      </c>
      <c r="D48" s="84" t="s">
        <v>51</v>
      </c>
      <c r="E48" s="85"/>
      <c r="F48" s="83" t="s">
        <v>129</v>
      </c>
      <c r="G48" s="84" t="s">
        <v>63</v>
      </c>
      <c r="H48" s="86">
        <v>3.94</v>
      </c>
      <c r="I48" s="87"/>
      <c r="J48" s="88">
        <f t="shared" si="0"/>
        <v>0</v>
      </c>
      <c r="L48" s="66"/>
      <c r="M48" s="66"/>
      <c r="N48" s="66"/>
      <c r="O48" s="66"/>
      <c r="P48" s="66"/>
      <c r="Q48" s="66"/>
      <c r="R48" s="66"/>
      <c r="S48" s="66"/>
      <c r="T48" s="66"/>
      <c r="U48" s="66"/>
      <c r="V48" s="66"/>
      <c r="W48" s="66"/>
      <c r="X48" s="66"/>
      <c r="Y48" s="66"/>
      <c r="Z48" s="66"/>
    </row>
    <row r="49" spans="1:26" s="66" customFormat="1" ht="22.8">
      <c r="A49" s="89" t="s">
        <v>136</v>
      </c>
      <c r="B49" s="82" t="s">
        <v>137</v>
      </c>
      <c r="C49" s="83" t="s">
        <v>138</v>
      </c>
      <c r="D49" s="84" t="s">
        <v>51</v>
      </c>
      <c r="E49" s="85"/>
      <c r="F49" s="83" t="s">
        <v>129</v>
      </c>
      <c r="G49" s="84" t="s">
        <v>53</v>
      </c>
      <c r="H49" s="86">
        <v>4.5</v>
      </c>
      <c r="I49" s="87"/>
      <c r="J49" s="88">
        <f t="shared" si="0"/>
        <v>0</v>
      </c>
    </row>
    <row r="50" spans="1:26" s="66" customFormat="1" ht="24">
      <c r="A50" s="89" t="s">
        <v>139</v>
      </c>
      <c r="B50" s="82" t="s">
        <v>140</v>
      </c>
      <c r="C50" s="83" t="s">
        <v>141</v>
      </c>
      <c r="D50" s="84"/>
      <c r="E50" s="85" t="s">
        <v>140</v>
      </c>
      <c r="F50" s="83" t="s">
        <v>142</v>
      </c>
      <c r="G50" s="84"/>
      <c r="H50" s="86"/>
      <c r="I50" s="87"/>
      <c r="J50" s="88" t="str">
        <f t="shared" si="0"/>
        <v/>
      </c>
    </row>
    <row r="51" spans="1:26" s="66" customFormat="1" ht="45.6">
      <c r="A51" s="89" t="s">
        <v>143</v>
      </c>
      <c r="B51" s="82" t="s">
        <v>49</v>
      </c>
      <c r="C51" s="83" t="s">
        <v>50</v>
      </c>
      <c r="D51" s="84" t="s">
        <v>51</v>
      </c>
      <c r="E51" s="85"/>
      <c r="F51" s="83" t="s">
        <v>52</v>
      </c>
      <c r="G51" s="84" t="s">
        <v>144</v>
      </c>
      <c r="H51" s="86">
        <v>5.8</v>
      </c>
      <c r="I51" s="87"/>
      <c r="J51" s="88">
        <f t="shared" si="0"/>
        <v>0</v>
      </c>
    </row>
    <row r="52" spans="1:26" s="66" customFormat="1" ht="34.200000000000003">
      <c r="A52" s="89" t="s">
        <v>145</v>
      </c>
      <c r="B52" s="82" t="s">
        <v>146</v>
      </c>
      <c r="C52" s="83" t="s">
        <v>147</v>
      </c>
      <c r="D52" s="84" t="s">
        <v>51</v>
      </c>
      <c r="E52" s="85"/>
      <c r="F52" s="83" t="s">
        <v>57</v>
      </c>
      <c r="G52" s="84" t="s">
        <v>148</v>
      </c>
      <c r="H52" s="86">
        <v>4</v>
      </c>
      <c r="I52" s="87"/>
      <c r="J52" s="88">
        <f t="shared" si="0"/>
        <v>0</v>
      </c>
    </row>
    <row r="53" spans="1:26" s="66" customFormat="1" ht="36">
      <c r="A53" s="89" t="s">
        <v>149</v>
      </c>
      <c r="B53" s="82" t="s">
        <v>150</v>
      </c>
      <c r="C53" s="83" t="s">
        <v>151</v>
      </c>
      <c r="D53" s="84" t="s">
        <v>51</v>
      </c>
      <c r="E53" s="85"/>
      <c r="F53" s="83" t="s">
        <v>62</v>
      </c>
      <c r="G53" s="84" t="s">
        <v>152</v>
      </c>
      <c r="H53" s="86">
        <v>4.8499999999999996</v>
      </c>
      <c r="I53" s="87"/>
      <c r="J53" s="88">
        <f t="shared" si="0"/>
        <v>0</v>
      </c>
    </row>
    <row r="54" spans="1:26" s="90" customFormat="1" ht="34.200000000000003">
      <c r="A54" s="89" t="s">
        <v>153</v>
      </c>
      <c r="B54" s="82" t="s">
        <v>65</v>
      </c>
      <c r="C54" s="83" t="s">
        <v>66</v>
      </c>
      <c r="D54" s="84" t="s">
        <v>51</v>
      </c>
      <c r="E54" s="85"/>
      <c r="F54" s="83" t="s">
        <v>67</v>
      </c>
      <c r="G54" s="84" t="s">
        <v>144</v>
      </c>
      <c r="H54" s="86">
        <v>2.4</v>
      </c>
      <c r="I54" s="87"/>
      <c r="J54" s="88">
        <f t="shared" si="0"/>
        <v>0</v>
      </c>
      <c r="L54" s="66"/>
      <c r="M54" s="66"/>
      <c r="N54" s="66"/>
      <c r="O54" s="66"/>
      <c r="P54" s="66"/>
      <c r="Q54" s="66"/>
      <c r="R54" s="66"/>
      <c r="S54" s="66"/>
      <c r="T54" s="66"/>
      <c r="U54" s="66"/>
      <c r="V54" s="66"/>
      <c r="W54" s="66"/>
      <c r="X54" s="66"/>
      <c r="Y54" s="66"/>
      <c r="Z54" s="66"/>
    </row>
    <row r="55" spans="1:26" s="66" customFormat="1" ht="36">
      <c r="A55" s="89" t="s">
        <v>154</v>
      </c>
      <c r="B55" s="82" t="s">
        <v>155</v>
      </c>
      <c r="C55" s="83" t="s">
        <v>156</v>
      </c>
      <c r="D55" s="84" t="s">
        <v>51</v>
      </c>
      <c r="E55" s="85"/>
      <c r="F55" s="83" t="s">
        <v>71</v>
      </c>
      <c r="G55" s="84" t="s">
        <v>144</v>
      </c>
      <c r="H55" s="86">
        <v>5.8</v>
      </c>
      <c r="I55" s="87"/>
      <c r="J55" s="88">
        <f t="shared" si="0"/>
        <v>0</v>
      </c>
    </row>
    <row r="56" spans="1:26" s="66" customFormat="1" ht="24">
      <c r="A56" s="89" t="s">
        <v>157</v>
      </c>
      <c r="B56" s="82" t="s">
        <v>158</v>
      </c>
      <c r="C56" s="83" t="s">
        <v>159</v>
      </c>
      <c r="D56" s="84" t="s">
        <v>51</v>
      </c>
      <c r="E56" s="85"/>
      <c r="F56" s="83" t="s">
        <v>75</v>
      </c>
      <c r="G56" s="84" t="s">
        <v>152</v>
      </c>
      <c r="H56" s="86">
        <v>4.8499999999999996</v>
      </c>
      <c r="I56" s="87"/>
      <c r="J56" s="88">
        <f t="shared" si="0"/>
        <v>0</v>
      </c>
    </row>
    <row r="57" spans="1:26" s="66" customFormat="1" ht="45.6">
      <c r="A57" s="89" t="s">
        <v>160</v>
      </c>
      <c r="B57" s="82" t="s">
        <v>77</v>
      </c>
      <c r="C57" s="83" t="s">
        <v>78</v>
      </c>
      <c r="D57" s="84" t="s">
        <v>51</v>
      </c>
      <c r="E57" s="85"/>
      <c r="F57" s="83" t="s">
        <v>79</v>
      </c>
      <c r="G57" s="84" t="s">
        <v>152</v>
      </c>
      <c r="H57" s="86">
        <v>4.8499999999999996</v>
      </c>
      <c r="I57" s="87"/>
      <c r="J57" s="88">
        <f t="shared" si="0"/>
        <v>0</v>
      </c>
    </row>
    <row r="58" spans="1:26" s="66" customFormat="1" ht="22.8">
      <c r="A58" s="89" t="s">
        <v>161</v>
      </c>
      <c r="B58" s="82" t="s">
        <v>81</v>
      </c>
      <c r="C58" s="83" t="s">
        <v>82</v>
      </c>
      <c r="D58" s="84" t="s">
        <v>51</v>
      </c>
      <c r="E58" s="85"/>
      <c r="F58" s="83" t="s">
        <v>83</v>
      </c>
      <c r="G58" s="84" t="s">
        <v>152</v>
      </c>
      <c r="H58" s="86">
        <v>14.4</v>
      </c>
      <c r="I58" s="87"/>
      <c r="J58" s="88">
        <f t="shared" si="0"/>
        <v>0</v>
      </c>
    </row>
    <row r="59" spans="1:26" s="66" customFormat="1" ht="36">
      <c r="A59" s="89" t="s">
        <v>162</v>
      </c>
      <c r="B59" s="82" t="s">
        <v>163</v>
      </c>
      <c r="C59" s="83" t="s">
        <v>164</v>
      </c>
      <c r="D59" s="84" t="s">
        <v>51</v>
      </c>
      <c r="E59" s="85"/>
      <c r="F59" s="83" t="s">
        <v>87</v>
      </c>
      <c r="G59" s="84" t="s">
        <v>152</v>
      </c>
      <c r="H59" s="86">
        <v>28</v>
      </c>
      <c r="I59" s="87"/>
      <c r="J59" s="88">
        <f t="shared" si="0"/>
        <v>0</v>
      </c>
    </row>
    <row r="60" spans="1:26" s="66" customFormat="1" ht="24">
      <c r="A60" s="89" t="s">
        <v>165</v>
      </c>
      <c r="B60" s="82" t="s">
        <v>166</v>
      </c>
      <c r="C60" s="83" t="s">
        <v>167</v>
      </c>
      <c r="D60" s="84" t="s">
        <v>51</v>
      </c>
      <c r="E60" s="85"/>
      <c r="F60" s="83" t="s">
        <v>91</v>
      </c>
      <c r="G60" s="84" t="s">
        <v>144</v>
      </c>
      <c r="H60" s="86">
        <v>70</v>
      </c>
      <c r="I60" s="87"/>
      <c r="J60" s="88">
        <f t="shared" si="0"/>
        <v>0</v>
      </c>
    </row>
    <row r="61" spans="1:26" s="66" customFormat="1" ht="24">
      <c r="A61" s="89" t="s">
        <v>168</v>
      </c>
      <c r="B61" s="82" t="s">
        <v>169</v>
      </c>
      <c r="C61" s="83" t="s">
        <v>170</v>
      </c>
      <c r="D61" s="84" t="s">
        <v>51</v>
      </c>
      <c r="E61" s="85"/>
      <c r="F61" s="83" t="s">
        <v>95</v>
      </c>
      <c r="G61" s="84" t="s">
        <v>144</v>
      </c>
      <c r="H61" s="86">
        <v>32</v>
      </c>
      <c r="I61" s="87"/>
      <c r="J61" s="88">
        <f t="shared" si="0"/>
        <v>0</v>
      </c>
    </row>
    <row r="62" spans="1:26" s="66" customFormat="1" ht="34.200000000000003">
      <c r="A62" s="89" t="s">
        <v>171</v>
      </c>
      <c r="B62" s="82" t="s">
        <v>172</v>
      </c>
      <c r="C62" s="83" t="s">
        <v>173</v>
      </c>
      <c r="D62" s="84" t="s">
        <v>51</v>
      </c>
      <c r="E62" s="85"/>
      <c r="F62" s="83" t="s">
        <v>100</v>
      </c>
      <c r="G62" s="84" t="s">
        <v>174</v>
      </c>
      <c r="H62" s="86">
        <v>1</v>
      </c>
      <c r="I62" s="87"/>
      <c r="J62" s="88">
        <f t="shared" si="0"/>
        <v>0</v>
      </c>
    </row>
    <row r="63" spans="1:26" s="90" customFormat="1" ht="36">
      <c r="A63" s="89" t="s">
        <v>175</v>
      </c>
      <c r="B63" s="82" t="s">
        <v>176</v>
      </c>
      <c r="C63" s="83" t="s">
        <v>177</v>
      </c>
      <c r="D63" s="84" t="s">
        <v>51</v>
      </c>
      <c r="E63" s="85"/>
      <c r="F63" s="83" t="s">
        <v>104</v>
      </c>
      <c r="G63" s="84" t="s">
        <v>144</v>
      </c>
      <c r="H63" s="86">
        <v>32</v>
      </c>
      <c r="I63" s="87"/>
      <c r="J63" s="88">
        <f t="shared" si="0"/>
        <v>0</v>
      </c>
      <c r="L63" s="66"/>
      <c r="M63" s="66"/>
      <c r="N63" s="66"/>
      <c r="O63" s="66"/>
      <c r="P63" s="66"/>
      <c r="Q63" s="66"/>
      <c r="R63" s="66"/>
      <c r="S63" s="66"/>
      <c r="T63" s="66"/>
      <c r="U63" s="66"/>
      <c r="V63" s="66"/>
      <c r="W63" s="66"/>
      <c r="X63" s="66"/>
      <c r="Y63" s="66"/>
      <c r="Z63" s="66"/>
    </row>
    <row r="64" spans="1:26" s="90" customFormat="1" ht="22.8">
      <c r="A64" s="89" t="s">
        <v>178</v>
      </c>
      <c r="B64" s="82" t="s">
        <v>179</v>
      </c>
      <c r="C64" s="83" t="s">
        <v>180</v>
      </c>
      <c r="D64" s="84" t="s">
        <v>51</v>
      </c>
      <c r="E64" s="85"/>
      <c r="F64" s="83" t="s">
        <v>109</v>
      </c>
      <c r="G64" s="84" t="s">
        <v>144</v>
      </c>
      <c r="H64" s="86">
        <v>32</v>
      </c>
      <c r="I64" s="87"/>
      <c r="J64" s="88">
        <f t="shared" si="0"/>
        <v>0</v>
      </c>
      <c r="L64" s="66"/>
      <c r="M64" s="66"/>
      <c r="N64" s="66"/>
      <c r="O64" s="66"/>
      <c r="P64" s="66"/>
      <c r="Q64" s="66"/>
      <c r="R64" s="66"/>
      <c r="S64" s="66"/>
      <c r="T64" s="66"/>
      <c r="U64" s="66"/>
      <c r="V64" s="66"/>
      <c r="W64" s="66"/>
      <c r="X64" s="66"/>
      <c r="Y64" s="66"/>
      <c r="Z64" s="66"/>
    </row>
    <row r="65" spans="1:26" s="66" customFormat="1" ht="48">
      <c r="A65" s="89" t="s">
        <v>181</v>
      </c>
      <c r="B65" s="82" t="s">
        <v>182</v>
      </c>
      <c r="C65" s="83" t="s">
        <v>183</v>
      </c>
      <c r="D65" s="84" t="s">
        <v>51</v>
      </c>
      <c r="E65" s="85"/>
      <c r="F65" s="83" t="s">
        <v>113</v>
      </c>
      <c r="G65" s="84" t="s">
        <v>144</v>
      </c>
      <c r="H65" s="86">
        <v>70</v>
      </c>
      <c r="I65" s="87"/>
      <c r="J65" s="88">
        <f t="shared" si="0"/>
        <v>0</v>
      </c>
    </row>
    <row r="66" spans="1:26" s="66" customFormat="1" ht="24">
      <c r="A66" s="89" t="s">
        <v>184</v>
      </c>
      <c r="B66" s="82" t="s">
        <v>185</v>
      </c>
      <c r="C66" s="83" t="s">
        <v>186</v>
      </c>
      <c r="D66" s="84" t="s">
        <v>51</v>
      </c>
      <c r="E66" s="85"/>
      <c r="F66" s="83" t="s">
        <v>117</v>
      </c>
      <c r="G66" s="84" t="s">
        <v>152</v>
      </c>
      <c r="H66" s="86">
        <v>28</v>
      </c>
      <c r="I66" s="87"/>
      <c r="J66" s="88">
        <f t="shared" si="0"/>
        <v>0</v>
      </c>
    </row>
    <row r="67" spans="1:26" s="66" customFormat="1" ht="34.200000000000003">
      <c r="A67" s="89" t="s">
        <v>187</v>
      </c>
      <c r="B67" s="82" t="s">
        <v>93</v>
      </c>
      <c r="C67" s="83" t="s">
        <v>94</v>
      </c>
      <c r="D67" s="84" t="s">
        <v>51</v>
      </c>
      <c r="E67" s="85"/>
      <c r="F67" s="83" t="s">
        <v>121</v>
      </c>
      <c r="G67" s="84" t="s">
        <v>188</v>
      </c>
      <c r="H67" s="86">
        <v>2.2149999999999999</v>
      </c>
      <c r="I67" s="87"/>
      <c r="J67" s="88">
        <f t="shared" si="0"/>
        <v>0</v>
      </c>
    </row>
    <row r="68" spans="1:26" s="66" customFormat="1" ht="22.8">
      <c r="A68" s="89" t="s">
        <v>189</v>
      </c>
      <c r="B68" s="82" t="s">
        <v>190</v>
      </c>
      <c r="C68" s="83" t="s">
        <v>191</v>
      </c>
      <c r="D68" s="84" t="s">
        <v>51</v>
      </c>
      <c r="E68" s="85"/>
      <c r="F68" s="83" t="s">
        <v>125</v>
      </c>
      <c r="G68" s="84" t="s">
        <v>188</v>
      </c>
      <c r="H68" s="86">
        <v>2.2149999999999999</v>
      </c>
      <c r="I68" s="87"/>
      <c r="J68" s="88">
        <f t="shared" si="0"/>
        <v>0</v>
      </c>
    </row>
    <row r="69" spans="1:26" s="66" customFormat="1" ht="24">
      <c r="A69" s="89" t="s">
        <v>192</v>
      </c>
      <c r="B69" s="82" t="s">
        <v>193</v>
      </c>
      <c r="C69" s="83" t="s">
        <v>194</v>
      </c>
      <c r="D69" s="84" t="s">
        <v>51</v>
      </c>
      <c r="E69" s="85"/>
      <c r="F69" s="83"/>
      <c r="G69" s="84" t="s">
        <v>96</v>
      </c>
      <c r="H69" s="86">
        <v>7.0000000000000001E-3</v>
      </c>
      <c r="I69" s="87"/>
      <c r="J69" s="88">
        <f t="shared" si="0"/>
        <v>0</v>
      </c>
    </row>
    <row r="70" spans="1:26" s="66" customFormat="1" ht="24">
      <c r="A70" s="89" t="s">
        <v>195</v>
      </c>
      <c r="B70" s="82" t="s">
        <v>196</v>
      </c>
      <c r="C70" s="83" t="s">
        <v>197</v>
      </c>
      <c r="D70" s="84" t="s">
        <v>51</v>
      </c>
      <c r="E70" s="85"/>
      <c r="F70" s="83"/>
      <c r="G70" s="84" t="s">
        <v>96</v>
      </c>
      <c r="H70" s="86">
        <v>3.2000000000000002E-3</v>
      </c>
      <c r="I70" s="87"/>
      <c r="J70" s="88">
        <f t="shared" si="0"/>
        <v>0</v>
      </c>
    </row>
    <row r="71" spans="1:26" s="66" customFormat="1" ht="24">
      <c r="A71" s="89" t="s">
        <v>198</v>
      </c>
      <c r="B71" s="82" t="s">
        <v>199</v>
      </c>
      <c r="C71" s="83" t="s">
        <v>200</v>
      </c>
      <c r="D71" s="84" t="s">
        <v>51</v>
      </c>
      <c r="E71" s="85"/>
      <c r="F71" s="83"/>
      <c r="G71" s="84" t="s">
        <v>96</v>
      </c>
      <c r="H71" s="86">
        <v>7.4200000000000004E-3</v>
      </c>
      <c r="I71" s="87"/>
      <c r="J71" s="88">
        <f t="shared" si="0"/>
        <v>0</v>
      </c>
    </row>
    <row r="72" spans="1:26" s="66" customFormat="1" ht="22.8">
      <c r="A72" s="89" t="s">
        <v>201</v>
      </c>
      <c r="B72" s="82" t="s">
        <v>111</v>
      </c>
      <c r="C72" s="83" t="s">
        <v>112</v>
      </c>
      <c r="D72" s="84" t="s">
        <v>51</v>
      </c>
      <c r="E72" s="85"/>
      <c r="F72" s="83"/>
      <c r="G72" s="84" t="s">
        <v>105</v>
      </c>
      <c r="H72" s="86">
        <v>72</v>
      </c>
      <c r="I72" s="87"/>
      <c r="J72" s="88">
        <f t="shared" si="0"/>
        <v>0</v>
      </c>
    </row>
    <row r="73" spans="1:26" s="66" customFormat="1" ht="22.8">
      <c r="A73" s="89" t="s">
        <v>202</v>
      </c>
      <c r="B73" s="82" t="s">
        <v>203</v>
      </c>
      <c r="C73" s="83" t="s">
        <v>204</v>
      </c>
      <c r="D73" s="84" t="s">
        <v>51</v>
      </c>
      <c r="E73" s="85"/>
      <c r="F73" s="83"/>
      <c r="G73" s="84" t="s">
        <v>53</v>
      </c>
      <c r="H73" s="86">
        <v>89.6</v>
      </c>
      <c r="I73" s="87"/>
      <c r="J73" s="88">
        <f t="shared" si="0"/>
        <v>0</v>
      </c>
    </row>
    <row r="74" spans="1:26" s="66" customFormat="1" ht="22.8">
      <c r="A74" s="89" t="s">
        <v>205</v>
      </c>
      <c r="B74" s="82" t="s">
        <v>206</v>
      </c>
      <c r="C74" s="83" t="s">
        <v>207</v>
      </c>
      <c r="D74" s="84" t="s">
        <v>51</v>
      </c>
      <c r="E74" s="85"/>
      <c r="F74" s="83"/>
      <c r="G74" s="84" t="s">
        <v>96</v>
      </c>
      <c r="H74" s="86">
        <v>2.8E-3</v>
      </c>
      <c r="I74" s="87"/>
      <c r="J74" s="88">
        <f t="shared" si="0"/>
        <v>0</v>
      </c>
    </row>
    <row r="75" spans="1:26" s="66" customFormat="1" ht="22.8">
      <c r="A75" s="89" t="s">
        <v>208</v>
      </c>
      <c r="B75" s="82" t="s">
        <v>209</v>
      </c>
      <c r="C75" s="83" t="s">
        <v>210</v>
      </c>
      <c r="D75" s="84" t="s">
        <v>51</v>
      </c>
      <c r="E75" s="85"/>
      <c r="F75" s="83"/>
      <c r="G75" s="84" t="s">
        <v>211</v>
      </c>
      <c r="H75" s="86">
        <v>0.32</v>
      </c>
      <c r="I75" s="87"/>
      <c r="J75" s="88">
        <f t="shared" si="0"/>
        <v>0</v>
      </c>
    </row>
    <row r="76" spans="1:26" s="66" customFormat="1" ht="24">
      <c r="A76" s="89" t="s">
        <v>212</v>
      </c>
      <c r="B76" s="82" t="s">
        <v>213</v>
      </c>
      <c r="C76" s="83" t="s">
        <v>214</v>
      </c>
      <c r="D76" s="84" t="s">
        <v>51</v>
      </c>
      <c r="E76" s="85"/>
      <c r="F76" s="83"/>
      <c r="G76" s="84" t="s">
        <v>63</v>
      </c>
      <c r="H76" s="86">
        <v>30.8</v>
      </c>
      <c r="I76" s="87"/>
      <c r="J76" s="88">
        <f t="shared" si="0"/>
        <v>0</v>
      </c>
    </row>
    <row r="77" spans="1:26" s="66" customFormat="1" ht="22.8">
      <c r="A77" s="89" t="s">
        <v>215</v>
      </c>
      <c r="B77" s="82" t="s">
        <v>115</v>
      </c>
      <c r="C77" s="83" t="s">
        <v>116</v>
      </c>
      <c r="D77" s="84" t="s">
        <v>51</v>
      </c>
      <c r="E77" s="85"/>
      <c r="F77" s="83"/>
      <c r="G77" s="84" t="s">
        <v>58</v>
      </c>
      <c r="H77" s="86">
        <v>4</v>
      </c>
      <c r="I77" s="87"/>
      <c r="J77" s="88">
        <f t="shared" si="0"/>
        <v>0</v>
      </c>
    </row>
    <row r="78" spans="1:26" s="90" customFormat="1" ht="22.8">
      <c r="A78" s="89" t="s">
        <v>216</v>
      </c>
      <c r="B78" s="82" t="s">
        <v>119</v>
      </c>
      <c r="C78" s="83" t="s">
        <v>120</v>
      </c>
      <c r="D78" s="84" t="s">
        <v>51</v>
      </c>
      <c r="E78" s="85"/>
      <c r="F78" s="83"/>
      <c r="G78" s="84" t="s">
        <v>58</v>
      </c>
      <c r="H78" s="86">
        <v>29</v>
      </c>
      <c r="I78" s="87"/>
      <c r="J78" s="88">
        <f t="shared" si="0"/>
        <v>0</v>
      </c>
      <c r="L78" s="66"/>
      <c r="M78" s="66"/>
      <c r="N78" s="66"/>
      <c r="O78" s="66"/>
      <c r="P78" s="66"/>
      <c r="Q78" s="66"/>
      <c r="R78" s="66"/>
      <c r="S78" s="66"/>
      <c r="T78" s="66"/>
      <c r="U78" s="66"/>
      <c r="V78" s="66"/>
      <c r="W78" s="66"/>
      <c r="X78" s="66"/>
      <c r="Y78" s="66"/>
      <c r="Z78" s="66"/>
    </row>
    <row r="79" spans="1:26" s="66" customFormat="1" ht="22.8">
      <c r="A79" s="89" t="s">
        <v>217</v>
      </c>
      <c r="B79" s="82" t="s">
        <v>123</v>
      </c>
      <c r="C79" s="83" t="s">
        <v>124</v>
      </c>
      <c r="D79" s="84" t="s">
        <v>51</v>
      </c>
      <c r="E79" s="85"/>
      <c r="F79" s="83"/>
      <c r="G79" s="84" t="s">
        <v>58</v>
      </c>
      <c r="H79" s="86">
        <v>4</v>
      </c>
      <c r="I79" s="87"/>
      <c r="J79" s="88">
        <f t="shared" si="0"/>
        <v>0</v>
      </c>
    </row>
    <row r="80" spans="1:26" s="66" customFormat="1" ht="22.8">
      <c r="A80" s="89" t="s">
        <v>218</v>
      </c>
      <c r="B80" s="82" t="s">
        <v>127</v>
      </c>
      <c r="C80" s="83" t="s">
        <v>128</v>
      </c>
      <c r="D80" s="84" t="s">
        <v>51</v>
      </c>
      <c r="E80" s="85"/>
      <c r="F80" s="83"/>
      <c r="G80" s="84" t="s">
        <v>58</v>
      </c>
      <c r="H80" s="86">
        <v>18</v>
      </c>
      <c r="I80" s="87"/>
      <c r="J80" s="88">
        <f t="shared" si="0"/>
        <v>0</v>
      </c>
    </row>
    <row r="81" spans="1:26" s="66" customFormat="1" ht="22.8">
      <c r="A81" s="89" t="s">
        <v>219</v>
      </c>
      <c r="B81" s="82" t="s">
        <v>220</v>
      </c>
      <c r="C81" s="83" t="s">
        <v>221</v>
      </c>
      <c r="D81" s="84" t="s">
        <v>51</v>
      </c>
      <c r="E81" s="85"/>
      <c r="F81" s="83"/>
      <c r="G81" s="84" t="s">
        <v>58</v>
      </c>
      <c r="H81" s="86">
        <v>1</v>
      </c>
      <c r="I81" s="87"/>
      <c r="J81" s="88">
        <f t="shared" si="0"/>
        <v>0</v>
      </c>
    </row>
    <row r="82" spans="1:26" s="66" customFormat="1" ht="22.8">
      <c r="A82" s="89" t="s">
        <v>222</v>
      </c>
      <c r="B82" s="82" t="s">
        <v>131</v>
      </c>
      <c r="C82" s="83" t="s">
        <v>132</v>
      </c>
      <c r="D82" s="84" t="s">
        <v>51</v>
      </c>
      <c r="E82" s="85"/>
      <c r="F82" s="83"/>
      <c r="G82" s="84" t="s">
        <v>63</v>
      </c>
      <c r="H82" s="86">
        <v>4.9450000000000003</v>
      </c>
      <c r="I82" s="87"/>
      <c r="J82" s="88">
        <f t="shared" si="0"/>
        <v>0</v>
      </c>
    </row>
    <row r="83" spans="1:26" s="66" customFormat="1" ht="22.8">
      <c r="A83" s="89" t="s">
        <v>223</v>
      </c>
      <c r="B83" s="82" t="s">
        <v>134</v>
      </c>
      <c r="C83" s="83" t="s">
        <v>135</v>
      </c>
      <c r="D83" s="84" t="s">
        <v>51</v>
      </c>
      <c r="E83" s="85"/>
      <c r="F83" s="83"/>
      <c r="G83" s="84" t="s">
        <v>63</v>
      </c>
      <c r="H83" s="86">
        <v>5.0199999999999996</v>
      </c>
      <c r="I83" s="87"/>
      <c r="J83" s="88">
        <f t="shared" si="0"/>
        <v>0</v>
      </c>
    </row>
    <row r="84" spans="1:26" s="66" customFormat="1" ht="22.8">
      <c r="A84" s="89" t="s">
        <v>224</v>
      </c>
      <c r="B84" s="82" t="s">
        <v>225</v>
      </c>
      <c r="C84" s="83" t="s">
        <v>226</v>
      </c>
      <c r="D84" s="84" t="s">
        <v>51</v>
      </c>
      <c r="E84" s="85"/>
      <c r="F84" s="83"/>
      <c r="G84" s="84" t="s">
        <v>105</v>
      </c>
      <c r="H84" s="86">
        <v>3.2</v>
      </c>
      <c r="I84" s="87"/>
      <c r="J84" s="88">
        <f t="shared" si="0"/>
        <v>0</v>
      </c>
    </row>
    <row r="85" spans="1:26" s="66" customFormat="1" ht="22.8">
      <c r="A85" s="89" t="s">
        <v>227</v>
      </c>
      <c r="B85" s="82" t="s">
        <v>137</v>
      </c>
      <c r="C85" s="83" t="s">
        <v>138</v>
      </c>
      <c r="D85" s="84" t="s">
        <v>51</v>
      </c>
      <c r="E85" s="85"/>
      <c r="F85" s="83" t="s">
        <v>129</v>
      </c>
      <c r="G85" s="84" t="s">
        <v>53</v>
      </c>
      <c r="H85" s="86">
        <v>5.8</v>
      </c>
      <c r="I85" s="87"/>
      <c r="J85" s="88">
        <f t="shared" si="0"/>
        <v>0</v>
      </c>
    </row>
    <row r="86" spans="1:26" s="66" customFormat="1" ht="24">
      <c r="A86" s="89" t="s">
        <v>228</v>
      </c>
      <c r="B86" s="82" t="s">
        <v>229</v>
      </c>
      <c r="C86" s="83" t="s">
        <v>230</v>
      </c>
      <c r="D86" s="84"/>
      <c r="E86" s="85" t="s">
        <v>229</v>
      </c>
      <c r="F86" s="83" t="s">
        <v>231</v>
      </c>
      <c r="G86" s="84"/>
      <c r="H86" s="86"/>
      <c r="I86" s="87"/>
      <c r="J86" s="88" t="str">
        <f t="shared" si="0"/>
        <v/>
      </c>
    </row>
    <row r="87" spans="1:26" s="66" customFormat="1" ht="45.6">
      <c r="A87" s="89" t="s">
        <v>232</v>
      </c>
      <c r="B87" s="82" t="s">
        <v>49</v>
      </c>
      <c r="C87" s="83" t="s">
        <v>50</v>
      </c>
      <c r="D87" s="84" t="s">
        <v>51</v>
      </c>
      <c r="E87" s="85"/>
      <c r="F87" s="83" t="s">
        <v>52</v>
      </c>
      <c r="G87" s="84" t="s">
        <v>144</v>
      </c>
      <c r="H87" s="86">
        <v>3.15</v>
      </c>
      <c r="I87" s="87"/>
      <c r="J87" s="88">
        <f t="shared" si="0"/>
        <v>0</v>
      </c>
    </row>
    <row r="88" spans="1:26" s="66" customFormat="1" ht="34.200000000000003">
      <c r="A88" s="89" t="s">
        <v>233</v>
      </c>
      <c r="B88" s="82" t="s">
        <v>146</v>
      </c>
      <c r="C88" s="83" t="s">
        <v>234</v>
      </c>
      <c r="D88" s="84" t="s">
        <v>51</v>
      </c>
      <c r="E88" s="85"/>
      <c r="F88" s="83" t="s">
        <v>57</v>
      </c>
      <c r="G88" s="84" t="s">
        <v>148</v>
      </c>
      <c r="H88" s="86">
        <v>4</v>
      </c>
      <c r="I88" s="87"/>
      <c r="J88" s="88">
        <f t="shared" si="0"/>
        <v>0</v>
      </c>
    </row>
    <row r="89" spans="1:26" s="66" customFormat="1" ht="34.200000000000003">
      <c r="A89" s="89" t="s">
        <v>235</v>
      </c>
      <c r="B89" s="82" t="s">
        <v>236</v>
      </c>
      <c r="C89" s="83" t="s">
        <v>237</v>
      </c>
      <c r="D89" s="84" t="s">
        <v>51</v>
      </c>
      <c r="E89" s="85"/>
      <c r="F89" s="83" t="s">
        <v>62</v>
      </c>
      <c r="G89" s="84" t="s">
        <v>152</v>
      </c>
      <c r="H89" s="86">
        <v>3.4</v>
      </c>
      <c r="I89" s="87"/>
      <c r="J89" s="88">
        <f t="shared" si="0"/>
        <v>0</v>
      </c>
    </row>
    <row r="90" spans="1:26" s="66" customFormat="1" ht="34.200000000000003">
      <c r="A90" s="89" t="s">
        <v>238</v>
      </c>
      <c r="B90" s="82" t="s">
        <v>65</v>
      </c>
      <c r="C90" s="83" t="s">
        <v>66</v>
      </c>
      <c r="D90" s="84" t="s">
        <v>51</v>
      </c>
      <c r="E90" s="85"/>
      <c r="F90" s="83" t="s">
        <v>67</v>
      </c>
      <c r="G90" s="84" t="s">
        <v>144</v>
      </c>
      <c r="H90" s="86">
        <v>1.7</v>
      </c>
      <c r="I90" s="87"/>
      <c r="J90" s="88">
        <f t="shared" si="0"/>
        <v>0</v>
      </c>
    </row>
    <row r="91" spans="1:26" s="66" customFormat="1" ht="36">
      <c r="A91" s="89" t="s">
        <v>239</v>
      </c>
      <c r="B91" s="82" t="s">
        <v>155</v>
      </c>
      <c r="C91" s="83" t="s">
        <v>240</v>
      </c>
      <c r="D91" s="84" t="s">
        <v>51</v>
      </c>
      <c r="E91" s="85"/>
      <c r="F91" s="83" t="s">
        <v>71</v>
      </c>
      <c r="G91" s="84" t="s">
        <v>144</v>
      </c>
      <c r="H91" s="86">
        <v>3.15</v>
      </c>
      <c r="I91" s="87"/>
      <c r="J91" s="88">
        <f t="shared" si="0"/>
        <v>0</v>
      </c>
    </row>
    <row r="92" spans="1:26" s="66" customFormat="1" ht="24">
      <c r="A92" s="89" t="s">
        <v>241</v>
      </c>
      <c r="B92" s="82" t="s">
        <v>158</v>
      </c>
      <c r="C92" s="83" t="s">
        <v>159</v>
      </c>
      <c r="D92" s="84" t="s">
        <v>51</v>
      </c>
      <c r="E92" s="85"/>
      <c r="F92" s="83" t="s">
        <v>75</v>
      </c>
      <c r="G92" s="84" t="s">
        <v>152</v>
      </c>
      <c r="H92" s="86">
        <v>3.4</v>
      </c>
      <c r="I92" s="87"/>
      <c r="J92" s="88">
        <f t="shared" ref="J92:J155" si="1">IFERROR(IF(H92="","",I92*H92),0)</f>
        <v>0</v>
      </c>
    </row>
    <row r="93" spans="1:26" s="66" customFormat="1" ht="45.6">
      <c r="A93" s="89" t="s">
        <v>242</v>
      </c>
      <c r="B93" s="82" t="s">
        <v>77</v>
      </c>
      <c r="C93" s="83" t="s">
        <v>78</v>
      </c>
      <c r="D93" s="84" t="s">
        <v>51</v>
      </c>
      <c r="E93" s="85"/>
      <c r="F93" s="83" t="s">
        <v>79</v>
      </c>
      <c r="G93" s="84" t="s">
        <v>152</v>
      </c>
      <c r="H93" s="86">
        <v>3.4</v>
      </c>
      <c r="I93" s="87"/>
      <c r="J93" s="88">
        <f t="shared" si="1"/>
        <v>0</v>
      </c>
    </row>
    <row r="94" spans="1:26" s="66" customFormat="1" ht="24">
      <c r="A94" s="89" t="s">
        <v>243</v>
      </c>
      <c r="B94" s="82" t="s">
        <v>244</v>
      </c>
      <c r="C94" s="83" t="s">
        <v>245</v>
      </c>
      <c r="D94" s="84" t="s">
        <v>51</v>
      </c>
      <c r="E94" s="85"/>
      <c r="F94" s="83" t="s">
        <v>83</v>
      </c>
      <c r="G94" s="84" t="s">
        <v>148</v>
      </c>
      <c r="H94" s="86">
        <v>1</v>
      </c>
      <c r="I94" s="87"/>
      <c r="J94" s="88">
        <f t="shared" si="1"/>
        <v>0</v>
      </c>
    </row>
    <row r="95" spans="1:26" s="90" customFormat="1" ht="22.8">
      <c r="A95" s="89" t="s">
        <v>246</v>
      </c>
      <c r="B95" s="82" t="s">
        <v>247</v>
      </c>
      <c r="C95" s="83" t="s">
        <v>248</v>
      </c>
      <c r="D95" s="84" t="s">
        <v>51</v>
      </c>
      <c r="E95" s="85"/>
      <c r="F95" s="83" t="s">
        <v>87</v>
      </c>
      <c r="G95" s="84" t="s">
        <v>144</v>
      </c>
      <c r="H95" s="86">
        <v>1.6</v>
      </c>
      <c r="I95" s="87"/>
      <c r="J95" s="88">
        <f t="shared" si="1"/>
        <v>0</v>
      </c>
      <c r="L95" s="66"/>
      <c r="M95" s="66"/>
      <c r="N95" s="66"/>
      <c r="O95" s="66"/>
      <c r="P95" s="66"/>
      <c r="Q95" s="66"/>
      <c r="R95" s="66"/>
      <c r="S95" s="66"/>
      <c r="T95" s="66"/>
      <c r="U95" s="66"/>
      <c r="V95" s="66"/>
      <c r="W95" s="66"/>
      <c r="X95" s="66"/>
      <c r="Y95" s="66"/>
      <c r="Z95" s="66"/>
    </row>
    <row r="96" spans="1:26" s="66" customFormat="1" ht="36">
      <c r="A96" s="89" t="s">
        <v>249</v>
      </c>
      <c r="B96" s="82" t="s">
        <v>250</v>
      </c>
      <c r="C96" s="83" t="s">
        <v>251</v>
      </c>
      <c r="D96" s="84" t="s">
        <v>51</v>
      </c>
      <c r="E96" s="85"/>
      <c r="F96" s="83" t="s">
        <v>91</v>
      </c>
      <c r="G96" s="84" t="s">
        <v>144</v>
      </c>
      <c r="H96" s="86">
        <v>1.6</v>
      </c>
      <c r="I96" s="87"/>
      <c r="J96" s="88">
        <f t="shared" si="1"/>
        <v>0</v>
      </c>
    </row>
    <row r="97" spans="1:26" s="66" customFormat="1" ht="22.8">
      <c r="A97" s="89" t="s">
        <v>252</v>
      </c>
      <c r="B97" s="82" t="s">
        <v>81</v>
      </c>
      <c r="C97" s="83" t="s">
        <v>82</v>
      </c>
      <c r="D97" s="84" t="s">
        <v>51</v>
      </c>
      <c r="E97" s="85"/>
      <c r="F97" s="83" t="s">
        <v>95</v>
      </c>
      <c r="G97" s="84" t="s">
        <v>152</v>
      </c>
      <c r="H97" s="86">
        <v>15.3</v>
      </c>
      <c r="I97" s="87"/>
      <c r="J97" s="88">
        <f t="shared" si="1"/>
        <v>0</v>
      </c>
    </row>
    <row r="98" spans="1:26" s="90" customFormat="1" ht="36">
      <c r="A98" s="89" t="s">
        <v>253</v>
      </c>
      <c r="B98" s="82" t="s">
        <v>254</v>
      </c>
      <c r="C98" s="83" t="s">
        <v>255</v>
      </c>
      <c r="D98" s="84" t="s">
        <v>51</v>
      </c>
      <c r="E98" s="85"/>
      <c r="F98" s="83" t="s">
        <v>100</v>
      </c>
      <c r="G98" s="84" t="s">
        <v>144</v>
      </c>
      <c r="H98" s="86">
        <v>5.4</v>
      </c>
      <c r="I98" s="87"/>
      <c r="J98" s="88">
        <f t="shared" si="1"/>
        <v>0</v>
      </c>
      <c r="L98" s="66"/>
      <c r="M98" s="66"/>
      <c r="N98" s="66"/>
      <c r="O98" s="66"/>
      <c r="P98" s="66"/>
      <c r="Q98" s="66"/>
      <c r="R98" s="66"/>
      <c r="S98" s="66"/>
      <c r="T98" s="66"/>
      <c r="U98" s="66"/>
      <c r="V98" s="66"/>
      <c r="W98" s="66"/>
      <c r="X98" s="66"/>
      <c r="Y98" s="66"/>
      <c r="Z98" s="66"/>
    </row>
    <row r="99" spans="1:26" s="66" customFormat="1" ht="34.200000000000003">
      <c r="A99" s="89" t="s">
        <v>256</v>
      </c>
      <c r="B99" s="82" t="s">
        <v>89</v>
      </c>
      <c r="C99" s="83" t="s">
        <v>90</v>
      </c>
      <c r="D99" s="84" t="s">
        <v>51</v>
      </c>
      <c r="E99" s="85"/>
      <c r="F99" s="83" t="s">
        <v>104</v>
      </c>
      <c r="G99" s="84" t="s">
        <v>144</v>
      </c>
      <c r="H99" s="86">
        <v>5.4</v>
      </c>
      <c r="I99" s="87"/>
      <c r="J99" s="88">
        <f t="shared" si="1"/>
        <v>0</v>
      </c>
    </row>
    <row r="100" spans="1:26" s="66" customFormat="1" ht="22.8">
      <c r="A100" s="89" t="s">
        <v>257</v>
      </c>
      <c r="B100" s="82" t="s">
        <v>93</v>
      </c>
      <c r="C100" s="83" t="s">
        <v>94</v>
      </c>
      <c r="D100" s="84" t="s">
        <v>51</v>
      </c>
      <c r="E100" s="85"/>
      <c r="F100" s="83" t="s">
        <v>109</v>
      </c>
      <c r="G100" s="84" t="s">
        <v>188</v>
      </c>
      <c r="H100" s="86">
        <v>1.075</v>
      </c>
      <c r="I100" s="87"/>
      <c r="J100" s="88">
        <f t="shared" si="1"/>
        <v>0</v>
      </c>
    </row>
    <row r="101" spans="1:26" s="66" customFormat="1" ht="22.8">
      <c r="A101" s="89" t="s">
        <v>258</v>
      </c>
      <c r="B101" s="82" t="s">
        <v>190</v>
      </c>
      <c r="C101" s="83" t="s">
        <v>191</v>
      </c>
      <c r="D101" s="84" t="s">
        <v>51</v>
      </c>
      <c r="E101" s="85"/>
      <c r="F101" s="83" t="s">
        <v>113</v>
      </c>
      <c r="G101" s="84" t="s">
        <v>188</v>
      </c>
      <c r="H101" s="86">
        <v>1.075</v>
      </c>
      <c r="I101" s="87"/>
      <c r="J101" s="88">
        <f t="shared" si="1"/>
        <v>0</v>
      </c>
    </row>
    <row r="102" spans="1:26" s="66" customFormat="1" ht="22.8">
      <c r="A102" s="89" t="s">
        <v>259</v>
      </c>
      <c r="B102" s="82" t="s">
        <v>260</v>
      </c>
      <c r="C102" s="83" t="s">
        <v>261</v>
      </c>
      <c r="D102" s="84" t="s">
        <v>51</v>
      </c>
      <c r="E102" s="85"/>
      <c r="F102" s="83" t="s">
        <v>117</v>
      </c>
      <c r="G102" s="84" t="s">
        <v>53</v>
      </c>
      <c r="H102" s="86">
        <v>1.6</v>
      </c>
      <c r="I102" s="87"/>
      <c r="J102" s="88">
        <f t="shared" si="1"/>
        <v>0</v>
      </c>
    </row>
    <row r="103" spans="1:26" s="66" customFormat="1" ht="34.200000000000003">
      <c r="A103" s="89" t="s">
        <v>262</v>
      </c>
      <c r="B103" s="82" t="s">
        <v>102</v>
      </c>
      <c r="C103" s="83" t="s">
        <v>103</v>
      </c>
      <c r="D103" s="84" t="s">
        <v>51</v>
      </c>
      <c r="E103" s="85"/>
      <c r="F103" s="83" t="s">
        <v>121</v>
      </c>
      <c r="G103" s="84" t="s">
        <v>105</v>
      </c>
      <c r="H103" s="86">
        <v>0.81</v>
      </c>
      <c r="I103" s="87"/>
      <c r="J103" s="88">
        <f t="shared" si="1"/>
        <v>0</v>
      </c>
    </row>
    <row r="104" spans="1:26" s="66" customFormat="1" ht="22.8">
      <c r="A104" s="89" t="s">
        <v>263</v>
      </c>
      <c r="B104" s="82" t="s">
        <v>107</v>
      </c>
      <c r="C104" s="83" t="s">
        <v>108</v>
      </c>
      <c r="D104" s="84" t="s">
        <v>51</v>
      </c>
      <c r="E104" s="85"/>
      <c r="F104" s="83"/>
      <c r="G104" s="84" t="s">
        <v>105</v>
      </c>
      <c r="H104" s="86">
        <v>21.6</v>
      </c>
      <c r="I104" s="87"/>
      <c r="J104" s="88">
        <f t="shared" si="1"/>
        <v>0</v>
      </c>
    </row>
    <row r="105" spans="1:26" s="66" customFormat="1" ht="22.8">
      <c r="A105" s="89" t="s">
        <v>264</v>
      </c>
      <c r="B105" s="82" t="s">
        <v>111</v>
      </c>
      <c r="C105" s="83" t="s">
        <v>112</v>
      </c>
      <c r="D105" s="84" t="s">
        <v>51</v>
      </c>
      <c r="E105" s="85"/>
      <c r="F105" s="83"/>
      <c r="G105" s="84" t="s">
        <v>105</v>
      </c>
      <c r="H105" s="86">
        <v>260.10000000000002</v>
      </c>
      <c r="I105" s="87"/>
      <c r="J105" s="88">
        <f t="shared" si="1"/>
        <v>0</v>
      </c>
    </row>
    <row r="106" spans="1:26" s="66" customFormat="1" ht="22.8">
      <c r="A106" s="89" t="s">
        <v>265</v>
      </c>
      <c r="B106" s="82" t="s">
        <v>115</v>
      </c>
      <c r="C106" s="83" t="s">
        <v>116</v>
      </c>
      <c r="D106" s="84" t="s">
        <v>51</v>
      </c>
      <c r="E106" s="85"/>
      <c r="F106" s="83"/>
      <c r="G106" s="84" t="s">
        <v>58</v>
      </c>
      <c r="H106" s="86">
        <v>2.5</v>
      </c>
      <c r="I106" s="87"/>
      <c r="J106" s="88">
        <f t="shared" si="1"/>
        <v>0</v>
      </c>
    </row>
    <row r="107" spans="1:26" s="66" customFormat="1" ht="22.8">
      <c r="A107" s="89" t="s">
        <v>266</v>
      </c>
      <c r="B107" s="82" t="s">
        <v>119</v>
      </c>
      <c r="C107" s="83" t="s">
        <v>120</v>
      </c>
      <c r="D107" s="84" t="s">
        <v>51</v>
      </c>
      <c r="E107" s="85"/>
      <c r="F107" s="83"/>
      <c r="G107" s="84" t="s">
        <v>58</v>
      </c>
      <c r="H107" s="86">
        <v>23</v>
      </c>
      <c r="I107" s="87"/>
      <c r="J107" s="88">
        <f t="shared" si="1"/>
        <v>0</v>
      </c>
    </row>
    <row r="108" spans="1:26" s="66" customFormat="1" ht="22.8">
      <c r="A108" s="89" t="s">
        <v>267</v>
      </c>
      <c r="B108" s="82" t="s">
        <v>123</v>
      </c>
      <c r="C108" s="83" t="s">
        <v>124</v>
      </c>
      <c r="D108" s="84" t="s">
        <v>51</v>
      </c>
      <c r="E108" s="85"/>
      <c r="F108" s="83"/>
      <c r="G108" s="84" t="s">
        <v>58</v>
      </c>
      <c r="H108" s="86">
        <v>2.25</v>
      </c>
      <c r="I108" s="87"/>
      <c r="J108" s="88">
        <f t="shared" si="1"/>
        <v>0</v>
      </c>
    </row>
    <row r="109" spans="1:26" s="66" customFormat="1" ht="22.8">
      <c r="A109" s="89" t="s">
        <v>268</v>
      </c>
      <c r="B109" s="82" t="s">
        <v>127</v>
      </c>
      <c r="C109" s="83" t="s">
        <v>128</v>
      </c>
      <c r="D109" s="84" t="s">
        <v>51</v>
      </c>
      <c r="E109" s="85"/>
      <c r="F109" s="83"/>
      <c r="G109" s="84" t="s">
        <v>58</v>
      </c>
      <c r="H109" s="86">
        <v>14</v>
      </c>
      <c r="I109" s="87"/>
      <c r="J109" s="88">
        <f t="shared" si="1"/>
        <v>0</v>
      </c>
    </row>
    <row r="110" spans="1:26" s="66" customFormat="1" ht="22.8">
      <c r="A110" s="89" t="s">
        <v>269</v>
      </c>
      <c r="B110" s="82" t="s">
        <v>131</v>
      </c>
      <c r="C110" s="83" t="s">
        <v>132</v>
      </c>
      <c r="D110" s="84" t="s">
        <v>51</v>
      </c>
      <c r="E110" s="85"/>
      <c r="F110" s="83"/>
      <c r="G110" s="84" t="s">
        <v>63</v>
      </c>
      <c r="H110" s="86">
        <v>3.47</v>
      </c>
      <c r="I110" s="87"/>
      <c r="J110" s="88">
        <f t="shared" si="1"/>
        <v>0</v>
      </c>
    </row>
    <row r="111" spans="1:26" s="66" customFormat="1" ht="22.8">
      <c r="A111" s="89" t="s">
        <v>270</v>
      </c>
      <c r="B111" s="82" t="s">
        <v>134</v>
      </c>
      <c r="C111" s="83" t="s">
        <v>135</v>
      </c>
      <c r="D111" s="84" t="s">
        <v>51</v>
      </c>
      <c r="E111" s="85"/>
      <c r="F111" s="83" t="s">
        <v>125</v>
      </c>
      <c r="G111" s="84" t="s">
        <v>63</v>
      </c>
      <c r="H111" s="86">
        <v>3.5</v>
      </c>
      <c r="I111" s="87"/>
      <c r="J111" s="88">
        <f t="shared" si="1"/>
        <v>0</v>
      </c>
    </row>
    <row r="112" spans="1:26" s="66" customFormat="1" ht="22.8">
      <c r="A112" s="89" t="s">
        <v>271</v>
      </c>
      <c r="B112" s="82" t="s">
        <v>137</v>
      </c>
      <c r="C112" s="83" t="s">
        <v>138</v>
      </c>
      <c r="D112" s="84" t="s">
        <v>51</v>
      </c>
      <c r="E112" s="85"/>
      <c r="F112" s="83" t="s">
        <v>129</v>
      </c>
      <c r="G112" s="84" t="s">
        <v>53</v>
      </c>
      <c r="H112" s="86">
        <v>3.15</v>
      </c>
      <c r="I112" s="87"/>
      <c r="J112" s="88">
        <f t="shared" si="1"/>
        <v>0</v>
      </c>
    </row>
    <row r="113" spans="1:10" s="66" customFormat="1" ht="24">
      <c r="A113" s="89" t="s">
        <v>272</v>
      </c>
      <c r="B113" s="82" t="s">
        <v>273</v>
      </c>
      <c r="C113" s="83" t="s">
        <v>274</v>
      </c>
      <c r="D113" s="84"/>
      <c r="E113" s="85" t="s">
        <v>273</v>
      </c>
      <c r="F113" s="83" t="s">
        <v>275</v>
      </c>
      <c r="G113" s="84"/>
      <c r="H113" s="86"/>
      <c r="I113" s="87"/>
      <c r="J113" s="88" t="str">
        <f t="shared" si="1"/>
        <v/>
      </c>
    </row>
    <row r="114" spans="1:10" s="66" customFormat="1" ht="45.6">
      <c r="A114" s="89" t="s">
        <v>276</v>
      </c>
      <c r="B114" s="82" t="s">
        <v>49</v>
      </c>
      <c r="C114" s="83" t="s">
        <v>50</v>
      </c>
      <c r="D114" s="84" t="s">
        <v>51</v>
      </c>
      <c r="E114" s="85"/>
      <c r="F114" s="83" t="s">
        <v>52</v>
      </c>
      <c r="G114" s="84" t="s">
        <v>144</v>
      </c>
      <c r="H114" s="86">
        <v>2.1</v>
      </c>
      <c r="I114" s="87"/>
      <c r="J114" s="88">
        <f t="shared" si="1"/>
        <v>0</v>
      </c>
    </row>
    <row r="115" spans="1:10" s="66" customFormat="1" ht="34.200000000000003">
      <c r="A115" s="89" t="s">
        <v>277</v>
      </c>
      <c r="B115" s="82" t="s">
        <v>146</v>
      </c>
      <c r="C115" s="83" t="s">
        <v>234</v>
      </c>
      <c r="D115" s="84" t="s">
        <v>51</v>
      </c>
      <c r="E115" s="85"/>
      <c r="F115" s="83" t="s">
        <v>57</v>
      </c>
      <c r="G115" s="84" t="s">
        <v>148</v>
      </c>
      <c r="H115" s="86">
        <v>3</v>
      </c>
      <c r="I115" s="87"/>
      <c r="J115" s="88">
        <f t="shared" si="1"/>
        <v>0</v>
      </c>
    </row>
    <row r="116" spans="1:10" s="66" customFormat="1" ht="34.200000000000003">
      <c r="A116" s="89" t="s">
        <v>278</v>
      </c>
      <c r="B116" s="82" t="s">
        <v>236</v>
      </c>
      <c r="C116" s="83" t="s">
        <v>279</v>
      </c>
      <c r="D116" s="84" t="s">
        <v>51</v>
      </c>
      <c r="E116" s="85"/>
      <c r="F116" s="83" t="s">
        <v>62</v>
      </c>
      <c r="G116" s="84" t="s">
        <v>152</v>
      </c>
      <c r="H116" s="86">
        <v>2.15</v>
      </c>
      <c r="I116" s="87"/>
      <c r="J116" s="88">
        <f t="shared" si="1"/>
        <v>0</v>
      </c>
    </row>
    <row r="117" spans="1:10" s="66" customFormat="1" ht="34.200000000000003">
      <c r="A117" s="89" t="s">
        <v>280</v>
      </c>
      <c r="B117" s="82" t="s">
        <v>65</v>
      </c>
      <c r="C117" s="83" t="s">
        <v>66</v>
      </c>
      <c r="D117" s="84" t="s">
        <v>51</v>
      </c>
      <c r="E117" s="85"/>
      <c r="F117" s="83" t="s">
        <v>67</v>
      </c>
      <c r="G117" s="84" t="s">
        <v>144</v>
      </c>
      <c r="H117" s="86">
        <v>1</v>
      </c>
      <c r="I117" s="87"/>
      <c r="J117" s="88">
        <f t="shared" si="1"/>
        <v>0</v>
      </c>
    </row>
    <row r="118" spans="1:10" s="66" customFormat="1" ht="36">
      <c r="A118" s="89" t="s">
        <v>281</v>
      </c>
      <c r="B118" s="82" t="s">
        <v>155</v>
      </c>
      <c r="C118" s="83" t="s">
        <v>156</v>
      </c>
      <c r="D118" s="84" t="s">
        <v>51</v>
      </c>
      <c r="E118" s="85"/>
      <c r="F118" s="83" t="s">
        <v>71</v>
      </c>
      <c r="G118" s="84" t="s">
        <v>144</v>
      </c>
      <c r="H118" s="86">
        <v>2.1</v>
      </c>
      <c r="I118" s="87"/>
      <c r="J118" s="88">
        <f t="shared" si="1"/>
        <v>0</v>
      </c>
    </row>
    <row r="119" spans="1:10" s="66" customFormat="1" ht="24">
      <c r="A119" s="89" t="s">
        <v>282</v>
      </c>
      <c r="B119" s="82" t="s">
        <v>158</v>
      </c>
      <c r="C119" s="83" t="s">
        <v>159</v>
      </c>
      <c r="D119" s="84" t="s">
        <v>51</v>
      </c>
      <c r="E119" s="85"/>
      <c r="F119" s="83" t="s">
        <v>75</v>
      </c>
      <c r="G119" s="84" t="s">
        <v>152</v>
      </c>
      <c r="H119" s="86">
        <v>2.15</v>
      </c>
      <c r="I119" s="87"/>
      <c r="J119" s="88">
        <f t="shared" si="1"/>
        <v>0</v>
      </c>
    </row>
    <row r="120" spans="1:10" s="66" customFormat="1" ht="45.6">
      <c r="A120" s="89" t="s">
        <v>283</v>
      </c>
      <c r="B120" s="82" t="s">
        <v>77</v>
      </c>
      <c r="C120" s="83" t="s">
        <v>78</v>
      </c>
      <c r="D120" s="84" t="s">
        <v>51</v>
      </c>
      <c r="E120" s="85"/>
      <c r="F120" s="83" t="s">
        <v>79</v>
      </c>
      <c r="G120" s="84" t="s">
        <v>152</v>
      </c>
      <c r="H120" s="86">
        <v>2.15</v>
      </c>
      <c r="I120" s="87"/>
      <c r="J120" s="88">
        <f t="shared" si="1"/>
        <v>0</v>
      </c>
    </row>
    <row r="121" spans="1:10" s="66" customFormat="1" ht="24">
      <c r="A121" s="89" t="s">
        <v>284</v>
      </c>
      <c r="B121" s="82" t="s">
        <v>285</v>
      </c>
      <c r="C121" s="83" t="s">
        <v>245</v>
      </c>
      <c r="D121" s="84" t="s">
        <v>51</v>
      </c>
      <c r="E121" s="85"/>
      <c r="F121" s="83" t="s">
        <v>83</v>
      </c>
      <c r="G121" s="84" t="s">
        <v>148</v>
      </c>
      <c r="H121" s="86">
        <v>1</v>
      </c>
      <c r="I121" s="87"/>
      <c r="J121" s="88">
        <f t="shared" si="1"/>
        <v>0</v>
      </c>
    </row>
    <row r="122" spans="1:10" s="66" customFormat="1" ht="22.8">
      <c r="A122" s="89" t="s">
        <v>286</v>
      </c>
      <c r="B122" s="82" t="s">
        <v>247</v>
      </c>
      <c r="C122" s="83" t="s">
        <v>248</v>
      </c>
      <c r="D122" s="84" t="s">
        <v>51</v>
      </c>
      <c r="E122" s="85"/>
      <c r="F122" s="83" t="s">
        <v>87</v>
      </c>
      <c r="G122" s="84" t="s">
        <v>144</v>
      </c>
      <c r="H122" s="86">
        <v>1.8</v>
      </c>
      <c r="I122" s="87"/>
      <c r="J122" s="88">
        <f t="shared" si="1"/>
        <v>0</v>
      </c>
    </row>
    <row r="123" spans="1:10" s="66" customFormat="1" ht="36">
      <c r="A123" s="89" t="s">
        <v>287</v>
      </c>
      <c r="B123" s="82" t="s">
        <v>250</v>
      </c>
      <c r="C123" s="83" t="s">
        <v>251</v>
      </c>
      <c r="D123" s="84" t="s">
        <v>51</v>
      </c>
      <c r="E123" s="85"/>
      <c r="F123" s="83" t="s">
        <v>91</v>
      </c>
      <c r="G123" s="84" t="s">
        <v>144</v>
      </c>
      <c r="H123" s="86">
        <v>1.8</v>
      </c>
      <c r="I123" s="87"/>
      <c r="J123" s="88">
        <f t="shared" si="1"/>
        <v>0</v>
      </c>
    </row>
    <row r="124" spans="1:10" s="66" customFormat="1" ht="22.8">
      <c r="A124" s="89" t="s">
        <v>288</v>
      </c>
      <c r="B124" s="82" t="s">
        <v>81</v>
      </c>
      <c r="C124" s="83" t="s">
        <v>82</v>
      </c>
      <c r="D124" s="84" t="s">
        <v>51</v>
      </c>
      <c r="E124" s="85"/>
      <c r="F124" s="83" t="s">
        <v>95</v>
      </c>
      <c r="G124" s="84" t="s">
        <v>152</v>
      </c>
      <c r="H124" s="86">
        <v>12.45</v>
      </c>
      <c r="I124" s="87"/>
      <c r="J124" s="88">
        <f t="shared" si="1"/>
        <v>0</v>
      </c>
    </row>
    <row r="125" spans="1:10" s="66" customFormat="1" ht="36">
      <c r="A125" s="89" t="s">
        <v>289</v>
      </c>
      <c r="B125" s="82" t="s">
        <v>254</v>
      </c>
      <c r="C125" s="83" t="s">
        <v>290</v>
      </c>
      <c r="D125" s="84" t="s">
        <v>51</v>
      </c>
      <c r="E125" s="85"/>
      <c r="F125" s="83" t="s">
        <v>100</v>
      </c>
      <c r="G125" s="84" t="s">
        <v>144</v>
      </c>
      <c r="H125" s="86">
        <v>4</v>
      </c>
      <c r="I125" s="87"/>
      <c r="J125" s="88">
        <f t="shared" si="1"/>
        <v>0</v>
      </c>
    </row>
    <row r="126" spans="1:10" s="66" customFormat="1" ht="34.200000000000003">
      <c r="A126" s="89" t="s">
        <v>291</v>
      </c>
      <c r="B126" s="82" t="s">
        <v>89</v>
      </c>
      <c r="C126" s="83" t="s">
        <v>90</v>
      </c>
      <c r="D126" s="84" t="s">
        <v>51</v>
      </c>
      <c r="E126" s="85"/>
      <c r="F126" s="83" t="s">
        <v>104</v>
      </c>
      <c r="G126" s="84" t="s">
        <v>144</v>
      </c>
      <c r="H126" s="86">
        <v>4</v>
      </c>
      <c r="I126" s="87"/>
      <c r="J126" s="88">
        <f t="shared" si="1"/>
        <v>0</v>
      </c>
    </row>
    <row r="127" spans="1:10" s="66" customFormat="1" ht="36">
      <c r="A127" s="89" t="s">
        <v>292</v>
      </c>
      <c r="B127" s="82" t="s">
        <v>163</v>
      </c>
      <c r="C127" s="83" t="s">
        <v>164</v>
      </c>
      <c r="D127" s="84" t="s">
        <v>51</v>
      </c>
      <c r="E127" s="85"/>
      <c r="F127" s="83" t="s">
        <v>109</v>
      </c>
      <c r="G127" s="84" t="s">
        <v>152</v>
      </c>
      <c r="H127" s="86">
        <v>24</v>
      </c>
      <c r="I127" s="87"/>
      <c r="J127" s="88">
        <f t="shared" si="1"/>
        <v>0</v>
      </c>
    </row>
    <row r="128" spans="1:10" s="66" customFormat="1" ht="24">
      <c r="A128" s="89" t="s">
        <v>293</v>
      </c>
      <c r="B128" s="82" t="s">
        <v>166</v>
      </c>
      <c r="C128" s="83" t="s">
        <v>167</v>
      </c>
      <c r="D128" s="84" t="s">
        <v>51</v>
      </c>
      <c r="E128" s="85"/>
      <c r="F128" s="83" t="s">
        <v>113</v>
      </c>
      <c r="G128" s="84" t="s">
        <v>144</v>
      </c>
      <c r="H128" s="86">
        <v>78</v>
      </c>
      <c r="I128" s="87"/>
      <c r="J128" s="88">
        <f t="shared" si="1"/>
        <v>0</v>
      </c>
    </row>
    <row r="129" spans="1:26" s="90" customFormat="1" ht="24">
      <c r="A129" s="89" t="s">
        <v>294</v>
      </c>
      <c r="B129" s="82" t="s">
        <v>169</v>
      </c>
      <c r="C129" s="83" t="s">
        <v>170</v>
      </c>
      <c r="D129" s="84" t="s">
        <v>51</v>
      </c>
      <c r="E129" s="85"/>
      <c r="F129" s="83" t="s">
        <v>117</v>
      </c>
      <c r="G129" s="84" t="s">
        <v>144</v>
      </c>
      <c r="H129" s="86">
        <v>30</v>
      </c>
      <c r="I129" s="87"/>
      <c r="J129" s="88">
        <f t="shared" si="1"/>
        <v>0</v>
      </c>
      <c r="L129" s="66"/>
      <c r="M129" s="66"/>
      <c r="N129" s="66"/>
      <c r="O129" s="66"/>
      <c r="P129" s="66"/>
      <c r="Q129" s="66"/>
      <c r="R129" s="66"/>
      <c r="S129" s="66"/>
      <c r="T129" s="66"/>
      <c r="U129" s="66"/>
      <c r="V129" s="66"/>
      <c r="W129" s="66"/>
      <c r="X129" s="66"/>
      <c r="Y129" s="66"/>
      <c r="Z129" s="66"/>
    </row>
    <row r="130" spans="1:26" s="66" customFormat="1" ht="34.200000000000003">
      <c r="A130" s="89" t="s">
        <v>295</v>
      </c>
      <c r="B130" s="82" t="s">
        <v>172</v>
      </c>
      <c r="C130" s="83" t="s">
        <v>173</v>
      </c>
      <c r="D130" s="84" t="s">
        <v>51</v>
      </c>
      <c r="E130" s="85"/>
      <c r="F130" s="83" t="s">
        <v>121</v>
      </c>
      <c r="G130" s="84" t="s">
        <v>174</v>
      </c>
      <c r="H130" s="86">
        <v>1</v>
      </c>
      <c r="I130" s="87"/>
      <c r="J130" s="88">
        <f t="shared" si="1"/>
        <v>0</v>
      </c>
    </row>
    <row r="131" spans="1:26" s="66" customFormat="1" ht="36">
      <c r="A131" s="89" t="s">
        <v>296</v>
      </c>
      <c r="B131" s="82" t="s">
        <v>176</v>
      </c>
      <c r="C131" s="83" t="s">
        <v>177</v>
      </c>
      <c r="D131" s="84" t="s">
        <v>51</v>
      </c>
      <c r="E131" s="85"/>
      <c r="F131" s="83" t="s">
        <v>125</v>
      </c>
      <c r="G131" s="84" t="s">
        <v>144</v>
      </c>
      <c r="H131" s="86">
        <v>30</v>
      </c>
      <c r="I131" s="87"/>
      <c r="J131" s="88">
        <f t="shared" si="1"/>
        <v>0</v>
      </c>
    </row>
    <row r="132" spans="1:26" s="66" customFormat="1" ht="22.8">
      <c r="A132" s="89" t="s">
        <v>297</v>
      </c>
      <c r="B132" s="82" t="s">
        <v>179</v>
      </c>
      <c r="C132" s="83" t="s">
        <v>180</v>
      </c>
      <c r="D132" s="84" t="s">
        <v>51</v>
      </c>
      <c r="E132" s="85"/>
      <c r="F132" s="83" t="s">
        <v>129</v>
      </c>
      <c r="G132" s="84" t="s">
        <v>144</v>
      </c>
      <c r="H132" s="86">
        <v>30</v>
      </c>
      <c r="I132" s="87"/>
      <c r="J132" s="88">
        <f t="shared" si="1"/>
        <v>0</v>
      </c>
    </row>
    <row r="133" spans="1:26" s="66" customFormat="1" ht="36">
      <c r="A133" s="89" t="s">
        <v>298</v>
      </c>
      <c r="B133" s="82" t="s">
        <v>299</v>
      </c>
      <c r="C133" s="83" t="s">
        <v>300</v>
      </c>
      <c r="D133" s="84" t="s">
        <v>51</v>
      </c>
      <c r="E133" s="85"/>
      <c r="F133" s="83" t="s">
        <v>117</v>
      </c>
      <c r="G133" s="84" t="s">
        <v>144</v>
      </c>
      <c r="H133" s="86">
        <v>78</v>
      </c>
      <c r="I133" s="87"/>
      <c r="J133" s="88">
        <f t="shared" si="1"/>
        <v>0</v>
      </c>
    </row>
    <row r="134" spans="1:26" s="66" customFormat="1" ht="34.200000000000003">
      <c r="A134" s="89" t="s">
        <v>301</v>
      </c>
      <c r="B134" s="82" t="s">
        <v>302</v>
      </c>
      <c r="C134" s="83" t="s">
        <v>186</v>
      </c>
      <c r="D134" s="84" t="s">
        <v>51</v>
      </c>
      <c r="E134" s="85"/>
      <c r="F134" s="83" t="s">
        <v>121</v>
      </c>
      <c r="G134" s="84" t="s">
        <v>152</v>
      </c>
      <c r="H134" s="86">
        <v>24</v>
      </c>
      <c r="I134" s="87"/>
      <c r="J134" s="88">
        <f t="shared" si="1"/>
        <v>0</v>
      </c>
    </row>
    <row r="135" spans="1:26" s="66" customFormat="1" ht="22.8">
      <c r="A135" s="89" t="s">
        <v>303</v>
      </c>
      <c r="B135" s="82" t="s">
        <v>93</v>
      </c>
      <c r="C135" s="83" t="s">
        <v>94</v>
      </c>
      <c r="D135" s="84" t="s">
        <v>51</v>
      </c>
      <c r="E135" s="85"/>
      <c r="F135" s="83" t="s">
        <v>125</v>
      </c>
      <c r="G135" s="84" t="s">
        <v>188</v>
      </c>
      <c r="H135" s="86">
        <v>2.1920000000000002</v>
      </c>
      <c r="I135" s="87"/>
      <c r="J135" s="88">
        <f t="shared" si="1"/>
        <v>0</v>
      </c>
    </row>
    <row r="136" spans="1:26" s="66" customFormat="1" ht="22.8">
      <c r="A136" s="89" t="s">
        <v>304</v>
      </c>
      <c r="B136" s="82" t="s">
        <v>190</v>
      </c>
      <c r="C136" s="83" t="s">
        <v>191</v>
      </c>
      <c r="D136" s="84" t="s">
        <v>51</v>
      </c>
      <c r="E136" s="85"/>
      <c r="F136" s="83" t="s">
        <v>129</v>
      </c>
      <c r="G136" s="84" t="s">
        <v>188</v>
      </c>
      <c r="H136" s="86">
        <v>2.1920000000000002</v>
      </c>
      <c r="I136" s="87"/>
      <c r="J136" s="88">
        <f t="shared" si="1"/>
        <v>0</v>
      </c>
    </row>
    <row r="137" spans="1:26" s="66" customFormat="1" ht="24">
      <c r="A137" s="89" t="s">
        <v>305</v>
      </c>
      <c r="B137" s="82" t="s">
        <v>193</v>
      </c>
      <c r="C137" s="83" t="s">
        <v>194</v>
      </c>
      <c r="D137" s="84" t="s">
        <v>51</v>
      </c>
      <c r="E137" s="85"/>
      <c r="F137" s="83"/>
      <c r="G137" s="84" t="s">
        <v>96</v>
      </c>
      <c r="H137" s="86">
        <v>7.7999999999999996E-3</v>
      </c>
      <c r="I137" s="87"/>
      <c r="J137" s="88">
        <f t="shared" si="1"/>
        <v>0</v>
      </c>
    </row>
    <row r="138" spans="1:26" s="66" customFormat="1" ht="24">
      <c r="A138" s="89" t="s">
        <v>306</v>
      </c>
      <c r="B138" s="82" t="s">
        <v>196</v>
      </c>
      <c r="C138" s="83" t="s">
        <v>197</v>
      </c>
      <c r="D138" s="84" t="s">
        <v>51</v>
      </c>
      <c r="E138" s="85"/>
      <c r="F138" s="83"/>
      <c r="G138" s="84" t="s">
        <v>96</v>
      </c>
      <c r="H138" s="86">
        <v>3.0000000000000001E-3</v>
      </c>
      <c r="I138" s="87"/>
      <c r="J138" s="88">
        <f t="shared" si="1"/>
        <v>0</v>
      </c>
    </row>
    <row r="139" spans="1:26" s="66" customFormat="1" ht="22.8">
      <c r="A139" s="89" t="s">
        <v>307</v>
      </c>
      <c r="B139" s="82" t="s">
        <v>260</v>
      </c>
      <c r="C139" s="83" t="s">
        <v>261</v>
      </c>
      <c r="D139" s="84" t="s">
        <v>51</v>
      </c>
      <c r="E139" s="85"/>
      <c r="F139" s="83"/>
      <c r="G139" s="84" t="s">
        <v>53</v>
      </c>
      <c r="H139" s="86">
        <v>1.8</v>
      </c>
      <c r="I139" s="87"/>
      <c r="J139" s="88">
        <f t="shared" si="1"/>
        <v>0</v>
      </c>
    </row>
    <row r="140" spans="1:26" s="66" customFormat="1" ht="36">
      <c r="A140" s="89" t="s">
        <v>308</v>
      </c>
      <c r="B140" s="82" t="s">
        <v>309</v>
      </c>
      <c r="C140" s="83" t="s">
        <v>310</v>
      </c>
      <c r="D140" s="84" t="s">
        <v>51</v>
      </c>
      <c r="E140" s="85"/>
      <c r="F140" s="83"/>
      <c r="G140" s="84" t="s">
        <v>96</v>
      </c>
      <c r="H140" s="86">
        <v>8.2500000000000004E-3</v>
      </c>
      <c r="I140" s="87"/>
      <c r="J140" s="88">
        <f t="shared" si="1"/>
        <v>0</v>
      </c>
    </row>
    <row r="141" spans="1:26" s="66" customFormat="1" ht="22.8">
      <c r="A141" s="89" t="s">
        <v>311</v>
      </c>
      <c r="B141" s="82" t="s">
        <v>102</v>
      </c>
      <c r="C141" s="83" t="s">
        <v>103</v>
      </c>
      <c r="D141" s="84" t="s">
        <v>51</v>
      </c>
      <c r="E141" s="85"/>
      <c r="F141" s="83"/>
      <c r="G141" s="84" t="s">
        <v>105</v>
      </c>
      <c r="H141" s="86">
        <v>0.6</v>
      </c>
      <c r="I141" s="87"/>
      <c r="J141" s="88">
        <f t="shared" si="1"/>
        <v>0</v>
      </c>
    </row>
    <row r="142" spans="1:26" s="66" customFormat="1" ht="22.8">
      <c r="A142" s="89" t="s">
        <v>312</v>
      </c>
      <c r="B142" s="82" t="s">
        <v>107</v>
      </c>
      <c r="C142" s="83" t="s">
        <v>108</v>
      </c>
      <c r="D142" s="84" t="s">
        <v>51</v>
      </c>
      <c r="E142" s="85"/>
      <c r="F142" s="83"/>
      <c r="G142" s="84" t="s">
        <v>105</v>
      </c>
      <c r="H142" s="86">
        <v>16</v>
      </c>
      <c r="I142" s="87"/>
      <c r="J142" s="88">
        <f t="shared" si="1"/>
        <v>0</v>
      </c>
    </row>
    <row r="143" spans="1:26" s="66" customFormat="1" ht="22.8">
      <c r="A143" s="89" t="s">
        <v>313</v>
      </c>
      <c r="B143" s="82" t="s">
        <v>111</v>
      </c>
      <c r="C143" s="83" t="s">
        <v>112</v>
      </c>
      <c r="D143" s="84" t="s">
        <v>51</v>
      </c>
      <c r="E143" s="85"/>
      <c r="F143" s="83"/>
      <c r="G143" s="84" t="s">
        <v>105</v>
      </c>
      <c r="H143" s="86">
        <v>198.25</v>
      </c>
      <c r="I143" s="87"/>
      <c r="J143" s="88">
        <f t="shared" si="1"/>
        <v>0</v>
      </c>
    </row>
    <row r="144" spans="1:26" s="66" customFormat="1" ht="22.8">
      <c r="A144" s="89" t="s">
        <v>314</v>
      </c>
      <c r="B144" s="82" t="s">
        <v>203</v>
      </c>
      <c r="C144" s="83" t="s">
        <v>204</v>
      </c>
      <c r="D144" s="84" t="s">
        <v>51</v>
      </c>
      <c r="E144" s="85"/>
      <c r="F144" s="83"/>
      <c r="G144" s="84" t="s">
        <v>53</v>
      </c>
      <c r="H144" s="86">
        <v>99.84</v>
      </c>
      <c r="I144" s="87"/>
      <c r="J144" s="88">
        <f t="shared" si="1"/>
        <v>0</v>
      </c>
    </row>
    <row r="145" spans="1:10" s="66" customFormat="1" ht="22.8">
      <c r="A145" s="89" t="s">
        <v>315</v>
      </c>
      <c r="B145" s="82" t="s">
        <v>206</v>
      </c>
      <c r="C145" s="83" t="s">
        <v>207</v>
      </c>
      <c r="D145" s="84" t="s">
        <v>51</v>
      </c>
      <c r="E145" s="85"/>
      <c r="F145" s="83"/>
      <c r="G145" s="84" t="s">
        <v>96</v>
      </c>
      <c r="H145" s="86">
        <v>2.3999999999999998E-3</v>
      </c>
      <c r="I145" s="87"/>
      <c r="J145" s="88">
        <f t="shared" si="1"/>
        <v>0</v>
      </c>
    </row>
    <row r="146" spans="1:10" s="66" customFormat="1" ht="22.8">
      <c r="A146" s="89" t="s">
        <v>316</v>
      </c>
      <c r="B146" s="82" t="s">
        <v>209</v>
      </c>
      <c r="C146" s="83" t="s">
        <v>210</v>
      </c>
      <c r="D146" s="84" t="s">
        <v>51</v>
      </c>
      <c r="E146" s="85"/>
      <c r="F146" s="83"/>
      <c r="G146" s="84" t="s">
        <v>211</v>
      </c>
      <c r="H146" s="86">
        <v>0.3</v>
      </c>
      <c r="I146" s="87"/>
      <c r="J146" s="88">
        <f t="shared" si="1"/>
        <v>0</v>
      </c>
    </row>
    <row r="147" spans="1:10" s="66" customFormat="1" ht="24">
      <c r="A147" s="89" t="s">
        <v>317</v>
      </c>
      <c r="B147" s="82" t="s">
        <v>213</v>
      </c>
      <c r="C147" s="83" t="s">
        <v>214</v>
      </c>
      <c r="D147" s="84" t="s">
        <v>51</v>
      </c>
      <c r="E147" s="85"/>
      <c r="F147" s="83"/>
      <c r="G147" s="84" t="s">
        <v>63</v>
      </c>
      <c r="H147" s="86">
        <v>26.4</v>
      </c>
      <c r="I147" s="87"/>
      <c r="J147" s="88">
        <f t="shared" si="1"/>
        <v>0</v>
      </c>
    </row>
    <row r="148" spans="1:10" s="66" customFormat="1" ht="22.8">
      <c r="A148" s="89" t="s">
        <v>318</v>
      </c>
      <c r="B148" s="82" t="s">
        <v>115</v>
      </c>
      <c r="C148" s="83" t="s">
        <v>116</v>
      </c>
      <c r="D148" s="84" t="s">
        <v>51</v>
      </c>
      <c r="E148" s="85"/>
      <c r="F148" s="83"/>
      <c r="G148" s="84" t="s">
        <v>58</v>
      </c>
      <c r="H148" s="86">
        <v>2</v>
      </c>
      <c r="I148" s="87"/>
      <c r="J148" s="88">
        <f t="shared" si="1"/>
        <v>0</v>
      </c>
    </row>
    <row r="149" spans="1:10" s="66" customFormat="1" ht="22.8">
      <c r="A149" s="89" t="s">
        <v>319</v>
      </c>
      <c r="B149" s="82" t="s">
        <v>119</v>
      </c>
      <c r="C149" s="83" t="s">
        <v>120</v>
      </c>
      <c r="D149" s="84" t="s">
        <v>51</v>
      </c>
      <c r="E149" s="85"/>
      <c r="F149" s="83"/>
      <c r="G149" s="84" t="s">
        <v>58</v>
      </c>
      <c r="H149" s="86">
        <v>18</v>
      </c>
      <c r="I149" s="87"/>
      <c r="J149" s="88">
        <f t="shared" si="1"/>
        <v>0</v>
      </c>
    </row>
    <row r="150" spans="1:10" s="66" customFormat="1" ht="22.8">
      <c r="A150" s="89" t="s">
        <v>320</v>
      </c>
      <c r="B150" s="82" t="s">
        <v>123</v>
      </c>
      <c r="C150" s="83" t="s">
        <v>124</v>
      </c>
      <c r="D150" s="84" t="s">
        <v>51</v>
      </c>
      <c r="E150" s="85"/>
      <c r="F150" s="83"/>
      <c r="G150" s="84" t="s">
        <v>58</v>
      </c>
      <c r="H150" s="86">
        <v>1.5</v>
      </c>
      <c r="I150" s="87"/>
      <c r="J150" s="88">
        <f t="shared" si="1"/>
        <v>0</v>
      </c>
    </row>
    <row r="151" spans="1:10" s="66" customFormat="1" ht="22.8">
      <c r="A151" s="89" t="s">
        <v>321</v>
      </c>
      <c r="B151" s="82" t="s">
        <v>127</v>
      </c>
      <c r="C151" s="83" t="s">
        <v>128</v>
      </c>
      <c r="D151" s="84" t="s">
        <v>51</v>
      </c>
      <c r="E151" s="85"/>
      <c r="F151" s="83"/>
      <c r="G151" s="84" t="s">
        <v>58</v>
      </c>
      <c r="H151" s="86">
        <v>8</v>
      </c>
      <c r="I151" s="87"/>
      <c r="J151" s="88">
        <f t="shared" si="1"/>
        <v>0</v>
      </c>
    </row>
    <row r="152" spans="1:10" s="66" customFormat="1" ht="22.8">
      <c r="A152" s="89" t="s">
        <v>322</v>
      </c>
      <c r="B152" s="82" t="s">
        <v>220</v>
      </c>
      <c r="C152" s="83" t="s">
        <v>221</v>
      </c>
      <c r="D152" s="84" t="s">
        <v>51</v>
      </c>
      <c r="E152" s="85"/>
      <c r="F152" s="83"/>
      <c r="G152" s="84" t="s">
        <v>58</v>
      </c>
      <c r="H152" s="86">
        <v>1</v>
      </c>
      <c r="I152" s="87"/>
      <c r="J152" s="88">
        <f t="shared" si="1"/>
        <v>0</v>
      </c>
    </row>
    <row r="153" spans="1:10" s="66" customFormat="1" ht="22.8">
      <c r="A153" s="89" t="s">
        <v>323</v>
      </c>
      <c r="B153" s="82" t="s">
        <v>131</v>
      </c>
      <c r="C153" s="83" t="s">
        <v>132</v>
      </c>
      <c r="D153" s="84" t="s">
        <v>51</v>
      </c>
      <c r="E153" s="85"/>
      <c r="F153" s="83"/>
      <c r="G153" s="84" t="s">
        <v>63</v>
      </c>
      <c r="H153" s="86">
        <v>2.1920000000000002</v>
      </c>
      <c r="I153" s="87"/>
      <c r="J153" s="88">
        <f t="shared" si="1"/>
        <v>0</v>
      </c>
    </row>
    <row r="154" spans="1:10" s="66" customFormat="1" ht="22.8">
      <c r="A154" s="89" t="s">
        <v>324</v>
      </c>
      <c r="B154" s="82" t="s">
        <v>134</v>
      </c>
      <c r="C154" s="83" t="s">
        <v>135</v>
      </c>
      <c r="D154" s="84" t="s">
        <v>51</v>
      </c>
      <c r="E154" s="85"/>
      <c r="F154" s="83"/>
      <c r="G154" s="84" t="s">
        <v>63</v>
      </c>
      <c r="H154" s="86">
        <v>2.2000000000000002</v>
      </c>
      <c r="I154" s="87"/>
      <c r="J154" s="88">
        <f t="shared" si="1"/>
        <v>0</v>
      </c>
    </row>
    <row r="155" spans="1:10" s="66" customFormat="1" ht="22.8">
      <c r="A155" s="89" t="s">
        <v>325</v>
      </c>
      <c r="B155" s="82" t="s">
        <v>225</v>
      </c>
      <c r="C155" s="83" t="s">
        <v>226</v>
      </c>
      <c r="D155" s="84" t="s">
        <v>51</v>
      </c>
      <c r="E155" s="85"/>
      <c r="F155" s="83"/>
      <c r="G155" s="84" t="s">
        <v>105</v>
      </c>
      <c r="H155" s="86">
        <v>3</v>
      </c>
      <c r="I155" s="87"/>
      <c r="J155" s="88">
        <f t="shared" si="1"/>
        <v>0</v>
      </c>
    </row>
    <row r="156" spans="1:10" s="66" customFormat="1" ht="22.8">
      <c r="A156" s="89" t="s">
        <v>326</v>
      </c>
      <c r="B156" s="82" t="s">
        <v>137</v>
      </c>
      <c r="C156" s="83" t="s">
        <v>138</v>
      </c>
      <c r="D156" s="84" t="s">
        <v>51</v>
      </c>
      <c r="E156" s="85"/>
      <c r="F156" s="83"/>
      <c r="G156" s="84" t="s">
        <v>53</v>
      </c>
      <c r="H156" s="86">
        <v>2.1</v>
      </c>
      <c r="I156" s="87"/>
      <c r="J156" s="88">
        <f t="shared" ref="J156:J219" si="2">IFERROR(IF(H156="","",I156*H156),0)</f>
        <v>0</v>
      </c>
    </row>
    <row r="157" spans="1:10" s="66" customFormat="1" ht="24">
      <c r="A157" s="81" t="s">
        <v>327</v>
      </c>
      <c r="B157" s="82" t="s">
        <v>328</v>
      </c>
      <c r="C157" s="83" t="s">
        <v>329</v>
      </c>
      <c r="D157" s="84"/>
      <c r="E157" s="85" t="s">
        <v>328</v>
      </c>
      <c r="F157" s="83" t="s">
        <v>330</v>
      </c>
      <c r="G157" s="84"/>
      <c r="H157" s="86"/>
      <c r="I157" s="87"/>
      <c r="J157" s="88" t="str">
        <f t="shared" si="2"/>
        <v/>
      </c>
    </row>
    <row r="158" spans="1:10" s="66" customFormat="1" ht="45.6">
      <c r="A158" s="89" t="s">
        <v>331</v>
      </c>
      <c r="B158" s="82" t="s">
        <v>49</v>
      </c>
      <c r="C158" s="83" t="s">
        <v>50</v>
      </c>
      <c r="D158" s="84" t="s">
        <v>51</v>
      </c>
      <c r="E158" s="85"/>
      <c r="F158" s="83" t="s">
        <v>52</v>
      </c>
      <c r="G158" s="84" t="s">
        <v>144</v>
      </c>
      <c r="H158" s="86">
        <v>6.4</v>
      </c>
      <c r="I158" s="87"/>
      <c r="J158" s="88">
        <f t="shared" si="2"/>
        <v>0</v>
      </c>
    </row>
    <row r="159" spans="1:10" s="66" customFormat="1" ht="34.200000000000003">
      <c r="A159" s="89" t="s">
        <v>332</v>
      </c>
      <c r="B159" s="82" t="s">
        <v>146</v>
      </c>
      <c r="C159" s="83" t="s">
        <v>234</v>
      </c>
      <c r="D159" s="84" t="s">
        <v>51</v>
      </c>
      <c r="E159" s="85"/>
      <c r="F159" s="83" t="s">
        <v>57</v>
      </c>
      <c r="G159" s="84" t="s">
        <v>148</v>
      </c>
      <c r="H159" s="86">
        <v>8</v>
      </c>
      <c r="I159" s="87"/>
      <c r="J159" s="88">
        <f t="shared" si="2"/>
        <v>0</v>
      </c>
    </row>
    <row r="160" spans="1:10" s="66" customFormat="1" ht="34.200000000000003">
      <c r="A160" s="89" t="s">
        <v>333</v>
      </c>
      <c r="B160" s="82" t="s">
        <v>236</v>
      </c>
      <c r="C160" s="83" t="s">
        <v>279</v>
      </c>
      <c r="D160" s="84" t="s">
        <v>51</v>
      </c>
      <c r="E160" s="85"/>
      <c r="F160" s="83" t="s">
        <v>62</v>
      </c>
      <c r="G160" s="84" t="s">
        <v>152</v>
      </c>
      <c r="H160" s="86">
        <v>6.4</v>
      </c>
      <c r="I160" s="87"/>
      <c r="J160" s="88">
        <f t="shared" si="2"/>
        <v>0</v>
      </c>
    </row>
    <row r="161" spans="1:10" s="66" customFormat="1" ht="34.200000000000003">
      <c r="A161" s="89" t="s">
        <v>334</v>
      </c>
      <c r="B161" s="82" t="s">
        <v>65</v>
      </c>
      <c r="C161" s="83" t="s">
        <v>66</v>
      </c>
      <c r="D161" s="84" t="s">
        <v>51</v>
      </c>
      <c r="E161" s="85"/>
      <c r="F161" s="83" t="s">
        <v>67</v>
      </c>
      <c r="G161" s="84" t="s">
        <v>144</v>
      </c>
      <c r="H161" s="86">
        <v>3.2</v>
      </c>
      <c r="I161" s="87"/>
      <c r="J161" s="88">
        <f t="shared" si="2"/>
        <v>0</v>
      </c>
    </row>
    <row r="162" spans="1:10" s="66" customFormat="1" ht="36">
      <c r="A162" s="89" t="s">
        <v>335</v>
      </c>
      <c r="B162" s="82" t="s">
        <v>155</v>
      </c>
      <c r="C162" s="83" t="s">
        <v>156</v>
      </c>
      <c r="D162" s="84" t="s">
        <v>51</v>
      </c>
      <c r="E162" s="85"/>
      <c r="F162" s="83" t="s">
        <v>71</v>
      </c>
      <c r="G162" s="84" t="s">
        <v>144</v>
      </c>
      <c r="H162" s="86">
        <v>6.4</v>
      </c>
      <c r="I162" s="87"/>
      <c r="J162" s="88">
        <f t="shared" si="2"/>
        <v>0</v>
      </c>
    </row>
    <row r="163" spans="1:10" s="66" customFormat="1" ht="24">
      <c r="A163" s="89" t="s">
        <v>336</v>
      </c>
      <c r="B163" s="82" t="s">
        <v>158</v>
      </c>
      <c r="C163" s="83" t="s">
        <v>159</v>
      </c>
      <c r="D163" s="84" t="s">
        <v>51</v>
      </c>
      <c r="E163" s="85"/>
      <c r="F163" s="83" t="s">
        <v>75</v>
      </c>
      <c r="G163" s="84" t="s">
        <v>152</v>
      </c>
      <c r="H163" s="86">
        <v>6.4</v>
      </c>
      <c r="I163" s="87"/>
      <c r="J163" s="88">
        <f t="shared" si="2"/>
        <v>0</v>
      </c>
    </row>
    <row r="164" spans="1:10" s="66" customFormat="1" ht="45.6">
      <c r="A164" s="89" t="s">
        <v>337</v>
      </c>
      <c r="B164" s="82" t="s">
        <v>77</v>
      </c>
      <c r="C164" s="83" t="s">
        <v>78</v>
      </c>
      <c r="D164" s="84" t="s">
        <v>51</v>
      </c>
      <c r="E164" s="85"/>
      <c r="F164" s="83" t="s">
        <v>79</v>
      </c>
      <c r="G164" s="84" t="s">
        <v>152</v>
      </c>
      <c r="H164" s="86">
        <v>6.4</v>
      </c>
      <c r="I164" s="87"/>
      <c r="J164" s="88">
        <f t="shared" si="2"/>
        <v>0</v>
      </c>
    </row>
    <row r="165" spans="1:10" s="66" customFormat="1" ht="22.8">
      <c r="A165" s="89" t="s">
        <v>338</v>
      </c>
      <c r="B165" s="82" t="s">
        <v>81</v>
      </c>
      <c r="C165" s="83" t="s">
        <v>82</v>
      </c>
      <c r="D165" s="84" t="s">
        <v>51</v>
      </c>
      <c r="E165" s="85"/>
      <c r="F165" s="83" t="s">
        <v>83</v>
      </c>
      <c r="G165" s="84" t="s">
        <v>152</v>
      </c>
      <c r="H165" s="86">
        <v>22.4</v>
      </c>
      <c r="I165" s="87"/>
      <c r="J165" s="88">
        <f t="shared" si="2"/>
        <v>0</v>
      </c>
    </row>
    <row r="166" spans="1:10" s="66" customFormat="1" ht="36">
      <c r="A166" s="89" t="s">
        <v>339</v>
      </c>
      <c r="B166" s="82" t="s">
        <v>254</v>
      </c>
      <c r="C166" s="83" t="s">
        <v>255</v>
      </c>
      <c r="D166" s="84" t="s">
        <v>51</v>
      </c>
      <c r="E166" s="85"/>
      <c r="F166" s="83" t="s">
        <v>87</v>
      </c>
      <c r="G166" s="84" t="s">
        <v>144</v>
      </c>
      <c r="H166" s="86">
        <v>10.7</v>
      </c>
      <c r="I166" s="87"/>
      <c r="J166" s="88">
        <f t="shared" si="2"/>
        <v>0</v>
      </c>
    </row>
    <row r="167" spans="1:10" s="66" customFormat="1" ht="22.8">
      <c r="A167" s="89" t="s">
        <v>340</v>
      </c>
      <c r="B167" s="82" t="s">
        <v>89</v>
      </c>
      <c r="C167" s="83" t="s">
        <v>90</v>
      </c>
      <c r="D167" s="84" t="s">
        <v>51</v>
      </c>
      <c r="E167" s="85"/>
      <c r="F167" s="83" t="s">
        <v>91</v>
      </c>
      <c r="G167" s="84" t="s">
        <v>144</v>
      </c>
      <c r="H167" s="86">
        <v>10.7</v>
      </c>
      <c r="I167" s="87"/>
      <c r="J167" s="88">
        <f t="shared" si="2"/>
        <v>0</v>
      </c>
    </row>
    <row r="168" spans="1:10" s="66" customFormat="1" ht="36">
      <c r="A168" s="89" t="s">
        <v>341</v>
      </c>
      <c r="B168" s="82" t="s">
        <v>163</v>
      </c>
      <c r="C168" s="83" t="s">
        <v>164</v>
      </c>
      <c r="D168" s="84" t="s">
        <v>51</v>
      </c>
      <c r="E168" s="85"/>
      <c r="F168" s="83" t="s">
        <v>95</v>
      </c>
      <c r="G168" s="84" t="s">
        <v>152</v>
      </c>
      <c r="H168" s="86">
        <v>10</v>
      </c>
      <c r="I168" s="87"/>
      <c r="J168" s="88">
        <f t="shared" si="2"/>
        <v>0</v>
      </c>
    </row>
    <row r="169" spans="1:10" s="66" customFormat="1" ht="34.200000000000003">
      <c r="A169" s="89" t="s">
        <v>342</v>
      </c>
      <c r="B169" s="82" t="s">
        <v>166</v>
      </c>
      <c r="C169" s="83" t="s">
        <v>167</v>
      </c>
      <c r="D169" s="84" t="s">
        <v>51</v>
      </c>
      <c r="E169" s="85"/>
      <c r="F169" s="83" t="s">
        <v>100</v>
      </c>
      <c r="G169" s="84" t="s">
        <v>144</v>
      </c>
      <c r="H169" s="86">
        <v>51</v>
      </c>
      <c r="I169" s="87"/>
      <c r="J169" s="88">
        <f t="shared" si="2"/>
        <v>0</v>
      </c>
    </row>
    <row r="170" spans="1:10" s="66" customFormat="1" ht="36">
      <c r="A170" s="89" t="s">
        <v>343</v>
      </c>
      <c r="B170" s="82" t="s">
        <v>299</v>
      </c>
      <c r="C170" s="83" t="s">
        <v>300</v>
      </c>
      <c r="D170" s="84" t="s">
        <v>51</v>
      </c>
      <c r="E170" s="85"/>
      <c r="F170" s="83" t="s">
        <v>104</v>
      </c>
      <c r="G170" s="84" t="s">
        <v>144</v>
      </c>
      <c r="H170" s="86">
        <v>51</v>
      </c>
      <c r="I170" s="87"/>
      <c r="J170" s="88">
        <f t="shared" si="2"/>
        <v>0</v>
      </c>
    </row>
    <row r="171" spans="1:10" s="66" customFormat="1" ht="24">
      <c r="A171" s="89" t="s">
        <v>344</v>
      </c>
      <c r="B171" s="82" t="s">
        <v>185</v>
      </c>
      <c r="C171" s="83" t="s">
        <v>186</v>
      </c>
      <c r="D171" s="84" t="s">
        <v>51</v>
      </c>
      <c r="E171" s="85"/>
      <c r="F171" s="83" t="s">
        <v>109</v>
      </c>
      <c r="G171" s="84" t="s">
        <v>152</v>
      </c>
      <c r="H171" s="86">
        <v>10</v>
      </c>
      <c r="I171" s="87"/>
      <c r="J171" s="88">
        <f t="shared" si="2"/>
        <v>0</v>
      </c>
    </row>
    <row r="172" spans="1:10" s="66" customFormat="1" ht="22.8">
      <c r="A172" s="89" t="s">
        <v>345</v>
      </c>
      <c r="B172" s="82" t="s">
        <v>93</v>
      </c>
      <c r="C172" s="83" t="s">
        <v>94</v>
      </c>
      <c r="D172" s="84" t="s">
        <v>51</v>
      </c>
      <c r="E172" s="85"/>
      <c r="F172" s="83" t="s">
        <v>113</v>
      </c>
      <c r="G172" s="84" t="s">
        <v>188</v>
      </c>
      <c r="H172" s="86">
        <v>3</v>
      </c>
      <c r="I172" s="87"/>
      <c r="J172" s="88">
        <f t="shared" si="2"/>
        <v>0</v>
      </c>
    </row>
    <row r="173" spans="1:10" s="66" customFormat="1" ht="22.8">
      <c r="A173" s="89" t="s">
        <v>346</v>
      </c>
      <c r="B173" s="82" t="s">
        <v>190</v>
      </c>
      <c r="C173" s="83" t="s">
        <v>191</v>
      </c>
      <c r="D173" s="84" t="s">
        <v>51</v>
      </c>
      <c r="E173" s="85"/>
      <c r="F173" s="83" t="s">
        <v>117</v>
      </c>
      <c r="G173" s="84" t="s">
        <v>188</v>
      </c>
      <c r="H173" s="86">
        <v>3</v>
      </c>
      <c r="I173" s="87"/>
      <c r="J173" s="88">
        <f t="shared" si="2"/>
        <v>0</v>
      </c>
    </row>
    <row r="174" spans="1:10" s="66" customFormat="1" ht="24">
      <c r="A174" s="89" t="s">
        <v>347</v>
      </c>
      <c r="B174" s="82" t="s">
        <v>193</v>
      </c>
      <c r="C174" s="83" t="s">
        <v>194</v>
      </c>
      <c r="D174" s="84" t="s">
        <v>51</v>
      </c>
      <c r="E174" s="85"/>
      <c r="F174" s="83"/>
      <c r="G174" s="84" t="s">
        <v>96</v>
      </c>
      <c r="H174" s="86">
        <v>5.1000000000000004E-3</v>
      </c>
      <c r="I174" s="87"/>
      <c r="J174" s="88">
        <f t="shared" si="2"/>
        <v>0</v>
      </c>
    </row>
    <row r="175" spans="1:10" s="66" customFormat="1" ht="24">
      <c r="A175" s="89" t="s">
        <v>348</v>
      </c>
      <c r="B175" s="82" t="s">
        <v>199</v>
      </c>
      <c r="C175" s="83" t="s">
        <v>200</v>
      </c>
      <c r="D175" s="84" t="s">
        <v>51</v>
      </c>
      <c r="E175" s="85"/>
      <c r="F175" s="83"/>
      <c r="G175" s="84" t="s">
        <v>96</v>
      </c>
      <c r="H175" s="86">
        <v>4.8897400000000001E-3</v>
      </c>
      <c r="I175" s="87"/>
      <c r="J175" s="88">
        <f t="shared" si="2"/>
        <v>0</v>
      </c>
    </row>
    <row r="176" spans="1:10" s="66" customFormat="1" ht="22.8">
      <c r="A176" s="89" t="s">
        <v>349</v>
      </c>
      <c r="B176" s="82" t="s">
        <v>102</v>
      </c>
      <c r="C176" s="83" t="s">
        <v>103</v>
      </c>
      <c r="D176" s="84" t="s">
        <v>51</v>
      </c>
      <c r="E176" s="85"/>
      <c r="F176" s="83"/>
      <c r="G176" s="84" t="s">
        <v>105</v>
      </c>
      <c r="H176" s="86">
        <v>1.605</v>
      </c>
      <c r="I176" s="87"/>
      <c r="J176" s="88">
        <f t="shared" si="2"/>
        <v>0</v>
      </c>
    </row>
    <row r="177" spans="1:10" s="66" customFormat="1" ht="22.8">
      <c r="A177" s="89" t="s">
        <v>350</v>
      </c>
      <c r="B177" s="82" t="s">
        <v>107</v>
      </c>
      <c r="C177" s="83" t="s">
        <v>108</v>
      </c>
      <c r="D177" s="84" t="s">
        <v>51</v>
      </c>
      <c r="E177" s="85"/>
      <c r="F177" s="83"/>
      <c r="G177" s="84" t="s">
        <v>105</v>
      </c>
      <c r="H177" s="86">
        <v>42.8</v>
      </c>
      <c r="I177" s="87"/>
      <c r="J177" s="88">
        <f t="shared" si="2"/>
        <v>0</v>
      </c>
    </row>
    <row r="178" spans="1:10" s="66" customFormat="1" ht="22.8">
      <c r="A178" s="89" t="s">
        <v>351</v>
      </c>
      <c r="B178" s="82" t="s">
        <v>111</v>
      </c>
      <c r="C178" s="83" t="s">
        <v>112</v>
      </c>
      <c r="D178" s="84" t="s">
        <v>51</v>
      </c>
      <c r="E178" s="85"/>
      <c r="F178" s="83"/>
      <c r="G178" s="84" t="s">
        <v>105</v>
      </c>
      <c r="H178" s="86">
        <v>475.82</v>
      </c>
      <c r="I178" s="87"/>
      <c r="J178" s="88">
        <f t="shared" si="2"/>
        <v>0</v>
      </c>
    </row>
    <row r="179" spans="1:10" s="66" customFormat="1" ht="22.8">
      <c r="A179" s="89" t="s">
        <v>352</v>
      </c>
      <c r="B179" s="82" t="s">
        <v>203</v>
      </c>
      <c r="C179" s="83" t="s">
        <v>204</v>
      </c>
      <c r="D179" s="84" t="s">
        <v>51</v>
      </c>
      <c r="E179" s="85"/>
      <c r="F179" s="83"/>
      <c r="G179" s="84" t="s">
        <v>53</v>
      </c>
      <c r="H179" s="86">
        <v>65.28</v>
      </c>
      <c r="I179" s="87"/>
      <c r="J179" s="88">
        <f t="shared" si="2"/>
        <v>0</v>
      </c>
    </row>
    <row r="180" spans="1:10" s="66" customFormat="1" ht="22.8">
      <c r="A180" s="89" t="s">
        <v>353</v>
      </c>
      <c r="B180" s="82" t="s">
        <v>206</v>
      </c>
      <c r="C180" s="83" t="s">
        <v>207</v>
      </c>
      <c r="D180" s="84" t="s">
        <v>51</v>
      </c>
      <c r="E180" s="85"/>
      <c r="F180" s="83"/>
      <c r="G180" s="84" t="s">
        <v>96</v>
      </c>
      <c r="H180" s="86">
        <v>1E-3</v>
      </c>
      <c r="I180" s="87"/>
      <c r="J180" s="88">
        <f t="shared" si="2"/>
        <v>0</v>
      </c>
    </row>
    <row r="181" spans="1:10" s="66" customFormat="1" ht="24">
      <c r="A181" s="89" t="s">
        <v>354</v>
      </c>
      <c r="B181" s="82" t="s">
        <v>213</v>
      </c>
      <c r="C181" s="83" t="s">
        <v>214</v>
      </c>
      <c r="D181" s="84" t="s">
        <v>51</v>
      </c>
      <c r="E181" s="85"/>
      <c r="F181" s="83"/>
      <c r="G181" s="84" t="s">
        <v>63</v>
      </c>
      <c r="H181" s="86">
        <v>11</v>
      </c>
      <c r="I181" s="87"/>
      <c r="J181" s="88">
        <f t="shared" si="2"/>
        <v>0</v>
      </c>
    </row>
    <row r="182" spans="1:10" s="66" customFormat="1" ht="22.8">
      <c r="A182" s="89" t="s">
        <v>355</v>
      </c>
      <c r="B182" s="82" t="s">
        <v>115</v>
      </c>
      <c r="C182" s="83" t="s">
        <v>116</v>
      </c>
      <c r="D182" s="84" t="s">
        <v>51</v>
      </c>
      <c r="E182" s="85"/>
      <c r="F182" s="83"/>
      <c r="G182" s="84" t="s">
        <v>58</v>
      </c>
      <c r="H182" s="86">
        <v>3</v>
      </c>
      <c r="I182" s="87"/>
      <c r="J182" s="88">
        <f t="shared" si="2"/>
        <v>0</v>
      </c>
    </row>
    <row r="183" spans="1:10" s="66" customFormat="1" ht="22.8">
      <c r="A183" s="89" t="s">
        <v>356</v>
      </c>
      <c r="B183" s="82" t="s">
        <v>119</v>
      </c>
      <c r="C183" s="83" t="s">
        <v>120</v>
      </c>
      <c r="D183" s="84" t="s">
        <v>51</v>
      </c>
      <c r="E183" s="85"/>
      <c r="F183" s="83"/>
      <c r="G183" s="84" t="s">
        <v>58</v>
      </c>
      <c r="H183" s="86">
        <v>30</v>
      </c>
      <c r="I183" s="87"/>
      <c r="J183" s="88">
        <f t="shared" si="2"/>
        <v>0</v>
      </c>
    </row>
    <row r="184" spans="1:10" s="66" customFormat="1" ht="22.8">
      <c r="A184" s="89" t="s">
        <v>357</v>
      </c>
      <c r="B184" s="82" t="s">
        <v>123</v>
      </c>
      <c r="C184" s="83" t="s">
        <v>124</v>
      </c>
      <c r="D184" s="84" t="s">
        <v>51</v>
      </c>
      <c r="E184" s="85"/>
      <c r="F184" s="83"/>
      <c r="G184" s="84" t="s">
        <v>58</v>
      </c>
      <c r="H184" s="86">
        <v>4.5</v>
      </c>
      <c r="I184" s="87"/>
      <c r="J184" s="88">
        <f t="shared" si="2"/>
        <v>0</v>
      </c>
    </row>
    <row r="185" spans="1:10" s="66" customFormat="1" ht="22.8">
      <c r="A185" s="89" t="s">
        <v>358</v>
      </c>
      <c r="B185" s="82" t="s">
        <v>127</v>
      </c>
      <c r="C185" s="83" t="s">
        <v>128</v>
      </c>
      <c r="D185" s="84" t="s">
        <v>51</v>
      </c>
      <c r="E185" s="85"/>
      <c r="F185" s="83"/>
      <c r="G185" s="84" t="s">
        <v>58</v>
      </c>
      <c r="H185" s="86">
        <v>28</v>
      </c>
      <c r="I185" s="87"/>
      <c r="J185" s="88">
        <f t="shared" si="2"/>
        <v>0</v>
      </c>
    </row>
    <row r="186" spans="1:10" s="66" customFormat="1" ht="34.200000000000003">
      <c r="A186" s="89" t="s">
        <v>359</v>
      </c>
      <c r="B186" s="82" t="s">
        <v>131</v>
      </c>
      <c r="C186" s="83" t="s">
        <v>132</v>
      </c>
      <c r="D186" s="84" t="s">
        <v>51</v>
      </c>
      <c r="E186" s="85"/>
      <c r="F186" s="83" t="s">
        <v>121</v>
      </c>
      <c r="G186" s="84" t="s">
        <v>63</v>
      </c>
      <c r="H186" s="86">
        <v>6.52</v>
      </c>
      <c r="I186" s="87"/>
      <c r="J186" s="88">
        <f t="shared" si="2"/>
        <v>0</v>
      </c>
    </row>
    <row r="187" spans="1:10" s="66" customFormat="1" ht="22.8">
      <c r="A187" s="89" t="s">
        <v>360</v>
      </c>
      <c r="B187" s="82" t="s">
        <v>134</v>
      </c>
      <c r="C187" s="83" t="s">
        <v>135</v>
      </c>
      <c r="D187" s="84" t="s">
        <v>51</v>
      </c>
      <c r="E187" s="85"/>
      <c r="F187" s="83" t="s">
        <v>125</v>
      </c>
      <c r="G187" s="84" t="s">
        <v>63</v>
      </c>
      <c r="H187" s="86">
        <v>6.6</v>
      </c>
      <c r="I187" s="87"/>
      <c r="J187" s="88">
        <f t="shared" si="2"/>
        <v>0</v>
      </c>
    </row>
    <row r="188" spans="1:10" s="66" customFormat="1" ht="22.8">
      <c r="A188" s="89" t="s">
        <v>361</v>
      </c>
      <c r="B188" s="82" t="s">
        <v>137</v>
      </c>
      <c r="C188" s="83" t="s">
        <v>138</v>
      </c>
      <c r="D188" s="84" t="s">
        <v>51</v>
      </c>
      <c r="E188" s="85"/>
      <c r="F188" s="83" t="s">
        <v>129</v>
      </c>
      <c r="G188" s="84" t="s">
        <v>53</v>
      </c>
      <c r="H188" s="86">
        <v>6.4</v>
      </c>
      <c r="I188" s="87"/>
      <c r="J188" s="88">
        <f t="shared" si="2"/>
        <v>0</v>
      </c>
    </row>
    <row r="189" spans="1:10" s="66" customFormat="1" ht="24">
      <c r="A189" s="89" t="s">
        <v>362</v>
      </c>
      <c r="B189" s="82" t="s">
        <v>363</v>
      </c>
      <c r="C189" s="83" t="s">
        <v>364</v>
      </c>
      <c r="D189" s="84"/>
      <c r="E189" s="85" t="s">
        <v>363</v>
      </c>
      <c r="F189" s="83" t="s">
        <v>330</v>
      </c>
      <c r="G189" s="84"/>
      <c r="H189" s="86"/>
      <c r="I189" s="87"/>
      <c r="J189" s="88" t="str">
        <f t="shared" si="2"/>
        <v/>
      </c>
    </row>
    <row r="190" spans="1:10" s="66" customFormat="1" ht="45.6">
      <c r="A190" s="89" t="s">
        <v>365</v>
      </c>
      <c r="B190" s="82" t="s">
        <v>163</v>
      </c>
      <c r="C190" s="83" t="s">
        <v>164</v>
      </c>
      <c r="D190" s="84" t="s">
        <v>51</v>
      </c>
      <c r="E190" s="85"/>
      <c r="F190" s="83" t="s">
        <v>52</v>
      </c>
      <c r="G190" s="84" t="s">
        <v>152</v>
      </c>
      <c r="H190" s="86">
        <v>40</v>
      </c>
      <c r="I190" s="87"/>
      <c r="J190" s="88">
        <f t="shared" si="2"/>
        <v>0</v>
      </c>
    </row>
    <row r="191" spans="1:10" s="66" customFormat="1" ht="36">
      <c r="A191" s="89" t="s">
        <v>366</v>
      </c>
      <c r="B191" s="82" t="s">
        <v>367</v>
      </c>
      <c r="C191" s="83" t="s">
        <v>167</v>
      </c>
      <c r="D191" s="84" t="s">
        <v>51</v>
      </c>
      <c r="E191" s="85"/>
      <c r="F191" s="83" t="s">
        <v>57</v>
      </c>
      <c r="G191" s="84" t="s">
        <v>144</v>
      </c>
      <c r="H191" s="86">
        <v>136</v>
      </c>
      <c r="I191" s="87"/>
      <c r="J191" s="88">
        <f t="shared" si="2"/>
        <v>0</v>
      </c>
    </row>
    <row r="192" spans="1:10" s="66" customFormat="1" ht="34.200000000000003">
      <c r="A192" s="89" t="s">
        <v>368</v>
      </c>
      <c r="B192" s="82" t="s">
        <v>169</v>
      </c>
      <c r="C192" s="83" t="s">
        <v>170</v>
      </c>
      <c r="D192" s="84" t="s">
        <v>51</v>
      </c>
      <c r="E192" s="85"/>
      <c r="F192" s="83" t="s">
        <v>62</v>
      </c>
      <c r="G192" s="84" t="s">
        <v>144</v>
      </c>
      <c r="H192" s="86">
        <v>48</v>
      </c>
      <c r="I192" s="87"/>
      <c r="J192" s="88">
        <f t="shared" si="2"/>
        <v>0</v>
      </c>
    </row>
    <row r="193" spans="1:10" s="66" customFormat="1" ht="34.200000000000003">
      <c r="A193" s="89" t="s">
        <v>369</v>
      </c>
      <c r="B193" s="82" t="s">
        <v>172</v>
      </c>
      <c r="C193" s="83" t="s">
        <v>173</v>
      </c>
      <c r="D193" s="84" t="s">
        <v>51</v>
      </c>
      <c r="E193" s="85"/>
      <c r="F193" s="83" t="s">
        <v>67</v>
      </c>
      <c r="G193" s="84" t="s">
        <v>174</v>
      </c>
      <c r="H193" s="86">
        <v>1</v>
      </c>
      <c r="I193" s="87"/>
      <c r="J193" s="88">
        <f t="shared" si="2"/>
        <v>0</v>
      </c>
    </row>
    <row r="194" spans="1:10" s="66" customFormat="1" ht="36">
      <c r="A194" s="89" t="s">
        <v>370</v>
      </c>
      <c r="B194" s="82" t="s">
        <v>176</v>
      </c>
      <c r="C194" s="83" t="s">
        <v>371</v>
      </c>
      <c r="D194" s="84" t="s">
        <v>51</v>
      </c>
      <c r="E194" s="85"/>
      <c r="F194" s="83" t="s">
        <v>71</v>
      </c>
      <c r="G194" s="84" t="s">
        <v>144</v>
      </c>
      <c r="H194" s="86">
        <v>48</v>
      </c>
      <c r="I194" s="87"/>
      <c r="J194" s="88">
        <f t="shared" si="2"/>
        <v>0</v>
      </c>
    </row>
    <row r="195" spans="1:10" s="66" customFormat="1" ht="22.8">
      <c r="A195" s="89" t="s">
        <v>372</v>
      </c>
      <c r="B195" s="82" t="s">
        <v>179</v>
      </c>
      <c r="C195" s="83" t="s">
        <v>180</v>
      </c>
      <c r="D195" s="84" t="s">
        <v>51</v>
      </c>
      <c r="E195" s="85"/>
      <c r="F195" s="83" t="s">
        <v>75</v>
      </c>
      <c r="G195" s="84" t="s">
        <v>144</v>
      </c>
      <c r="H195" s="86">
        <v>48</v>
      </c>
      <c r="I195" s="87"/>
      <c r="J195" s="88">
        <f t="shared" si="2"/>
        <v>0</v>
      </c>
    </row>
    <row r="196" spans="1:10" s="66" customFormat="1" ht="45.6">
      <c r="A196" s="89" t="s">
        <v>373</v>
      </c>
      <c r="B196" s="82" t="s">
        <v>299</v>
      </c>
      <c r="C196" s="83" t="s">
        <v>374</v>
      </c>
      <c r="D196" s="84" t="s">
        <v>51</v>
      </c>
      <c r="E196" s="85"/>
      <c r="F196" s="83" t="s">
        <v>79</v>
      </c>
      <c r="G196" s="84" t="s">
        <v>144</v>
      </c>
      <c r="H196" s="86">
        <v>136</v>
      </c>
      <c r="I196" s="87"/>
      <c r="J196" s="88">
        <f t="shared" si="2"/>
        <v>0</v>
      </c>
    </row>
    <row r="197" spans="1:10" s="66" customFormat="1" ht="24">
      <c r="A197" s="89" t="s">
        <v>375</v>
      </c>
      <c r="B197" s="82" t="s">
        <v>185</v>
      </c>
      <c r="C197" s="83" t="s">
        <v>186</v>
      </c>
      <c r="D197" s="84" t="s">
        <v>51</v>
      </c>
      <c r="E197" s="85"/>
      <c r="F197" s="83" t="s">
        <v>83</v>
      </c>
      <c r="G197" s="84" t="s">
        <v>152</v>
      </c>
      <c r="H197" s="86">
        <v>40</v>
      </c>
      <c r="I197" s="87"/>
      <c r="J197" s="88">
        <f t="shared" si="2"/>
        <v>0</v>
      </c>
    </row>
    <row r="198" spans="1:10" s="66" customFormat="1" ht="22.8">
      <c r="A198" s="89" t="s">
        <v>376</v>
      </c>
      <c r="B198" s="82" t="s">
        <v>93</v>
      </c>
      <c r="C198" s="83" t="s">
        <v>94</v>
      </c>
      <c r="D198" s="84" t="s">
        <v>51</v>
      </c>
      <c r="E198" s="85"/>
      <c r="F198" s="83" t="s">
        <v>87</v>
      </c>
      <c r="G198" s="84" t="s">
        <v>188</v>
      </c>
      <c r="H198" s="86">
        <v>2.1800000000000002</v>
      </c>
      <c r="I198" s="87"/>
      <c r="J198" s="88">
        <f t="shared" si="2"/>
        <v>0</v>
      </c>
    </row>
    <row r="199" spans="1:10" s="66" customFormat="1" ht="22.8">
      <c r="A199" s="89" t="s">
        <v>377</v>
      </c>
      <c r="B199" s="82" t="s">
        <v>190</v>
      </c>
      <c r="C199" s="83" t="s">
        <v>191</v>
      </c>
      <c r="D199" s="84" t="s">
        <v>51</v>
      </c>
      <c r="E199" s="85"/>
      <c r="F199" s="83" t="s">
        <v>91</v>
      </c>
      <c r="G199" s="84" t="s">
        <v>188</v>
      </c>
      <c r="H199" s="86">
        <v>2.1800000000000002</v>
      </c>
      <c r="I199" s="87"/>
      <c r="J199" s="88">
        <f t="shared" si="2"/>
        <v>0</v>
      </c>
    </row>
    <row r="200" spans="1:10" s="66" customFormat="1" ht="24">
      <c r="A200" s="89" t="s">
        <v>378</v>
      </c>
      <c r="B200" s="82" t="s">
        <v>193</v>
      </c>
      <c r="C200" s="83" t="s">
        <v>194</v>
      </c>
      <c r="D200" s="84" t="s">
        <v>51</v>
      </c>
      <c r="E200" s="85"/>
      <c r="F200" s="83" t="s">
        <v>95</v>
      </c>
      <c r="G200" s="84" t="s">
        <v>96</v>
      </c>
      <c r="H200" s="86">
        <v>1.3599999999999999E-2</v>
      </c>
      <c r="I200" s="87"/>
      <c r="J200" s="88">
        <f t="shared" si="2"/>
        <v>0</v>
      </c>
    </row>
    <row r="201" spans="1:10" s="66" customFormat="1" ht="34.200000000000003">
      <c r="A201" s="89" t="s">
        <v>379</v>
      </c>
      <c r="B201" s="82" t="s">
        <v>196</v>
      </c>
      <c r="C201" s="83" t="s">
        <v>197</v>
      </c>
      <c r="D201" s="84" t="s">
        <v>51</v>
      </c>
      <c r="E201" s="85"/>
      <c r="F201" s="83" t="s">
        <v>100</v>
      </c>
      <c r="G201" s="84" t="s">
        <v>96</v>
      </c>
      <c r="H201" s="86">
        <v>4.7999999999999996E-3</v>
      </c>
      <c r="I201" s="87"/>
      <c r="J201" s="88">
        <f t="shared" si="2"/>
        <v>0</v>
      </c>
    </row>
    <row r="202" spans="1:10" s="66" customFormat="1" ht="34.200000000000003">
      <c r="A202" s="89" t="s">
        <v>380</v>
      </c>
      <c r="B202" s="82" t="s">
        <v>199</v>
      </c>
      <c r="C202" s="83" t="s">
        <v>200</v>
      </c>
      <c r="D202" s="84" t="s">
        <v>51</v>
      </c>
      <c r="E202" s="85"/>
      <c r="F202" s="83" t="s">
        <v>104</v>
      </c>
      <c r="G202" s="84" t="s">
        <v>96</v>
      </c>
      <c r="H202" s="86">
        <v>1.298E-2</v>
      </c>
      <c r="I202" s="87"/>
      <c r="J202" s="88">
        <f t="shared" si="2"/>
        <v>0</v>
      </c>
    </row>
    <row r="203" spans="1:10" s="66" customFormat="1" ht="22.8">
      <c r="A203" s="89" t="s">
        <v>381</v>
      </c>
      <c r="B203" s="82" t="s">
        <v>203</v>
      </c>
      <c r="C203" s="83" t="s">
        <v>204</v>
      </c>
      <c r="D203" s="84" t="s">
        <v>51</v>
      </c>
      <c r="E203" s="85"/>
      <c r="F203" s="83" t="s">
        <v>109</v>
      </c>
      <c r="G203" s="84" t="s">
        <v>53</v>
      </c>
      <c r="H203" s="86">
        <v>174.08</v>
      </c>
      <c r="I203" s="87"/>
      <c r="J203" s="88">
        <f t="shared" si="2"/>
        <v>0</v>
      </c>
    </row>
    <row r="204" spans="1:10" s="66" customFormat="1" ht="22.8">
      <c r="A204" s="89" t="s">
        <v>382</v>
      </c>
      <c r="B204" s="82" t="s">
        <v>206</v>
      </c>
      <c r="C204" s="83" t="s">
        <v>207</v>
      </c>
      <c r="D204" s="84" t="s">
        <v>51</v>
      </c>
      <c r="E204" s="85"/>
      <c r="F204" s="83" t="s">
        <v>113</v>
      </c>
      <c r="G204" s="84" t="s">
        <v>96</v>
      </c>
      <c r="H204" s="86">
        <v>4.0000000000000001E-3</v>
      </c>
      <c r="I204" s="87"/>
      <c r="J204" s="88">
        <f t="shared" si="2"/>
        <v>0</v>
      </c>
    </row>
    <row r="205" spans="1:10" s="66" customFormat="1" ht="22.8">
      <c r="A205" s="89" t="s">
        <v>383</v>
      </c>
      <c r="B205" s="82" t="s">
        <v>209</v>
      </c>
      <c r="C205" s="83" t="s">
        <v>210</v>
      </c>
      <c r="D205" s="84" t="s">
        <v>51</v>
      </c>
      <c r="E205" s="85"/>
      <c r="F205" s="83" t="s">
        <v>117</v>
      </c>
      <c r="G205" s="84" t="s">
        <v>211</v>
      </c>
      <c r="H205" s="86">
        <v>0.48</v>
      </c>
      <c r="I205" s="87"/>
      <c r="J205" s="88">
        <f t="shared" si="2"/>
        <v>0</v>
      </c>
    </row>
    <row r="206" spans="1:10" s="66" customFormat="1" ht="34.200000000000003">
      <c r="A206" s="89" t="s">
        <v>384</v>
      </c>
      <c r="B206" s="82" t="s">
        <v>213</v>
      </c>
      <c r="C206" s="83" t="s">
        <v>214</v>
      </c>
      <c r="D206" s="84" t="s">
        <v>51</v>
      </c>
      <c r="E206" s="85"/>
      <c r="F206" s="83" t="s">
        <v>121</v>
      </c>
      <c r="G206" s="84" t="s">
        <v>63</v>
      </c>
      <c r="H206" s="86">
        <v>44</v>
      </c>
      <c r="I206" s="87"/>
      <c r="J206" s="88">
        <f t="shared" si="2"/>
        <v>0</v>
      </c>
    </row>
    <row r="207" spans="1:10" s="66" customFormat="1" ht="22.8">
      <c r="A207" s="89" t="s">
        <v>385</v>
      </c>
      <c r="B207" s="82" t="s">
        <v>220</v>
      </c>
      <c r="C207" s="83" t="s">
        <v>221</v>
      </c>
      <c r="D207" s="84" t="s">
        <v>51</v>
      </c>
      <c r="E207" s="85"/>
      <c r="F207" s="83" t="s">
        <v>125</v>
      </c>
      <c r="G207" s="84" t="s">
        <v>58</v>
      </c>
      <c r="H207" s="86">
        <v>1</v>
      </c>
      <c r="I207" s="87"/>
      <c r="J207" s="88">
        <f t="shared" si="2"/>
        <v>0</v>
      </c>
    </row>
    <row r="208" spans="1:10" s="66" customFormat="1" ht="22.8">
      <c r="A208" s="89" t="s">
        <v>386</v>
      </c>
      <c r="B208" s="82" t="s">
        <v>225</v>
      </c>
      <c r="C208" s="83" t="s">
        <v>226</v>
      </c>
      <c r="D208" s="84" t="s">
        <v>51</v>
      </c>
      <c r="E208" s="85"/>
      <c r="F208" s="83" t="s">
        <v>129</v>
      </c>
      <c r="G208" s="84" t="s">
        <v>105</v>
      </c>
      <c r="H208" s="86">
        <v>4.8</v>
      </c>
      <c r="I208" s="87"/>
      <c r="J208" s="88">
        <f t="shared" si="2"/>
        <v>0</v>
      </c>
    </row>
    <row r="209" spans="1:10" s="66" customFormat="1" ht="24">
      <c r="A209" s="89" t="s">
        <v>387</v>
      </c>
      <c r="B209" s="82" t="s">
        <v>388</v>
      </c>
      <c r="C209" s="83" t="s">
        <v>389</v>
      </c>
      <c r="D209" s="84"/>
      <c r="E209" s="85" t="s">
        <v>388</v>
      </c>
      <c r="F209" s="83" t="s">
        <v>330</v>
      </c>
      <c r="G209" s="84"/>
      <c r="H209" s="86"/>
      <c r="I209" s="87"/>
      <c r="J209" s="88" t="str">
        <f t="shared" si="2"/>
        <v/>
      </c>
    </row>
    <row r="210" spans="1:10" s="66" customFormat="1" ht="45.6">
      <c r="A210" s="89" t="s">
        <v>390</v>
      </c>
      <c r="B210" s="82" t="s">
        <v>163</v>
      </c>
      <c r="C210" s="83" t="s">
        <v>164</v>
      </c>
      <c r="D210" s="84" t="s">
        <v>51</v>
      </c>
      <c r="E210" s="85"/>
      <c r="F210" s="83" t="s">
        <v>52</v>
      </c>
      <c r="G210" s="84" t="s">
        <v>152</v>
      </c>
      <c r="H210" s="86">
        <v>40</v>
      </c>
      <c r="I210" s="87"/>
      <c r="J210" s="88">
        <f t="shared" si="2"/>
        <v>0</v>
      </c>
    </row>
    <row r="211" spans="1:10" s="66" customFormat="1" ht="36">
      <c r="A211" s="89" t="s">
        <v>391</v>
      </c>
      <c r="B211" s="82" t="s">
        <v>367</v>
      </c>
      <c r="C211" s="83" t="s">
        <v>167</v>
      </c>
      <c r="D211" s="84" t="s">
        <v>51</v>
      </c>
      <c r="E211" s="85"/>
      <c r="F211" s="83" t="s">
        <v>57</v>
      </c>
      <c r="G211" s="84" t="s">
        <v>144</v>
      </c>
      <c r="H211" s="86">
        <v>136</v>
      </c>
      <c r="I211" s="87"/>
      <c r="J211" s="88">
        <f t="shared" si="2"/>
        <v>0</v>
      </c>
    </row>
    <row r="212" spans="1:10" s="66" customFormat="1" ht="34.200000000000003">
      <c r="A212" s="89" t="s">
        <v>392</v>
      </c>
      <c r="B212" s="82" t="s">
        <v>169</v>
      </c>
      <c r="C212" s="83" t="s">
        <v>170</v>
      </c>
      <c r="D212" s="84" t="s">
        <v>51</v>
      </c>
      <c r="E212" s="85"/>
      <c r="F212" s="83" t="s">
        <v>62</v>
      </c>
      <c r="G212" s="84" t="s">
        <v>144</v>
      </c>
      <c r="H212" s="86">
        <v>48</v>
      </c>
      <c r="I212" s="87"/>
      <c r="J212" s="88">
        <f t="shared" si="2"/>
        <v>0</v>
      </c>
    </row>
    <row r="213" spans="1:10" s="66" customFormat="1" ht="34.200000000000003">
      <c r="A213" s="89" t="s">
        <v>393</v>
      </c>
      <c r="B213" s="82" t="s">
        <v>172</v>
      </c>
      <c r="C213" s="83" t="s">
        <v>173</v>
      </c>
      <c r="D213" s="84" t="s">
        <v>51</v>
      </c>
      <c r="E213" s="85"/>
      <c r="F213" s="83" t="s">
        <v>67</v>
      </c>
      <c r="G213" s="84" t="s">
        <v>174</v>
      </c>
      <c r="H213" s="86">
        <v>1</v>
      </c>
      <c r="I213" s="87"/>
      <c r="J213" s="88">
        <f t="shared" si="2"/>
        <v>0</v>
      </c>
    </row>
    <row r="214" spans="1:10" s="66" customFormat="1" ht="36">
      <c r="A214" s="89" t="s">
        <v>394</v>
      </c>
      <c r="B214" s="82" t="s">
        <v>176</v>
      </c>
      <c r="C214" s="83" t="s">
        <v>177</v>
      </c>
      <c r="D214" s="84" t="s">
        <v>51</v>
      </c>
      <c r="E214" s="85"/>
      <c r="F214" s="83" t="s">
        <v>71</v>
      </c>
      <c r="G214" s="84" t="s">
        <v>144</v>
      </c>
      <c r="H214" s="86">
        <v>48</v>
      </c>
      <c r="I214" s="87"/>
      <c r="J214" s="88">
        <f t="shared" si="2"/>
        <v>0</v>
      </c>
    </row>
    <row r="215" spans="1:10" s="66" customFormat="1" ht="22.8">
      <c r="A215" s="89" t="s">
        <v>395</v>
      </c>
      <c r="B215" s="82" t="s">
        <v>179</v>
      </c>
      <c r="C215" s="83" t="s">
        <v>180</v>
      </c>
      <c r="D215" s="84" t="s">
        <v>51</v>
      </c>
      <c r="E215" s="85"/>
      <c r="F215" s="83" t="s">
        <v>75</v>
      </c>
      <c r="G215" s="84" t="s">
        <v>144</v>
      </c>
      <c r="H215" s="86">
        <v>48</v>
      </c>
      <c r="I215" s="87"/>
      <c r="J215" s="88">
        <f t="shared" si="2"/>
        <v>0</v>
      </c>
    </row>
    <row r="216" spans="1:10" s="66" customFormat="1" ht="45.6">
      <c r="A216" s="89" t="s">
        <v>396</v>
      </c>
      <c r="B216" s="82" t="s">
        <v>299</v>
      </c>
      <c r="C216" s="83" t="s">
        <v>300</v>
      </c>
      <c r="D216" s="84" t="s">
        <v>51</v>
      </c>
      <c r="E216" s="85"/>
      <c r="F216" s="83" t="s">
        <v>79</v>
      </c>
      <c r="G216" s="84" t="s">
        <v>144</v>
      </c>
      <c r="H216" s="86">
        <v>136</v>
      </c>
      <c r="I216" s="87"/>
      <c r="J216" s="88">
        <f t="shared" si="2"/>
        <v>0</v>
      </c>
    </row>
    <row r="217" spans="1:10" s="66" customFormat="1" ht="24">
      <c r="A217" s="89" t="s">
        <v>397</v>
      </c>
      <c r="B217" s="82" t="s">
        <v>185</v>
      </c>
      <c r="C217" s="83" t="s">
        <v>186</v>
      </c>
      <c r="D217" s="84" t="s">
        <v>51</v>
      </c>
      <c r="E217" s="85"/>
      <c r="F217" s="83" t="s">
        <v>83</v>
      </c>
      <c r="G217" s="84" t="s">
        <v>152</v>
      </c>
      <c r="H217" s="86">
        <v>40</v>
      </c>
      <c r="I217" s="87"/>
      <c r="J217" s="88">
        <f t="shared" si="2"/>
        <v>0</v>
      </c>
    </row>
    <row r="218" spans="1:10" s="66" customFormat="1" ht="22.8">
      <c r="A218" s="89" t="s">
        <v>398</v>
      </c>
      <c r="B218" s="82" t="s">
        <v>93</v>
      </c>
      <c r="C218" s="83" t="s">
        <v>94</v>
      </c>
      <c r="D218" s="84" t="s">
        <v>51</v>
      </c>
      <c r="E218" s="85"/>
      <c r="F218" s="83" t="s">
        <v>87</v>
      </c>
      <c r="G218" s="84" t="s">
        <v>188</v>
      </c>
      <c r="H218" s="86">
        <v>2.1800000000000002</v>
      </c>
      <c r="I218" s="87"/>
      <c r="J218" s="88">
        <f t="shared" si="2"/>
        <v>0</v>
      </c>
    </row>
    <row r="219" spans="1:10" s="66" customFormat="1" ht="22.8">
      <c r="A219" s="89" t="s">
        <v>399</v>
      </c>
      <c r="B219" s="82" t="s">
        <v>190</v>
      </c>
      <c r="C219" s="83" t="s">
        <v>191</v>
      </c>
      <c r="D219" s="84" t="s">
        <v>51</v>
      </c>
      <c r="E219" s="85"/>
      <c r="F219" s="83" t="s">
        <v>91</v>
      </c>
      <c r="G219" s="84" t="s">
        <v>188</v>
      </c>
      <c r="H219" s="86">
        <v>2.1800000000000002</v>
      </c>
      <c r="I219" s="87"/>
      <c r="J219" s="88">
        <f t="shared" si="2"/>
        <v>0</v>
      </c>
    </row>
    <row r="220" spans="1:10" s="66" customFormat="1" ht="24">
      <c r="A220" s="89" t="s">
        <v>400</v>
      </c>
      <c r="B220" s="82" t="s">
        <v>193</v>
      </c>
      <c r="C220" s="83" t="s">
        <v>194</v>
      </c>
      <c r="D220" s="84" t="s">
        <v>51</v>
      </c>
      <c r="E220" s="85"/>
      <c r="F220" s="83" t="s">
        <v>95</v>
      </c>
      <c r="G220" s="84" t="s">
        <v>96</v>
      </c>
      <c r="H220" s="86">
        <v>1.3599999999999999E-2</v>
      </c>
      <c r="I220" s="87"/>
      <c r="J220" s="88">
        <f t="shared" ref="J220:J283" si="3">IFERROR(IF(H220="","",I220*H220),0)</f>
        <v>0</v>
      </c>
    </row>
    <row r="221" spans="1:10" s="66" customFormat="1" ht="34.200000000000003">
      <c r="A221" s="89" t="s">
        <v>401</v>
      </c>
      <c r="B221" s="82" t="s">
        <v>196</v>
      </c>
      <c r="C221" s="83" t="s">
        <v>197</v>
      </c>
      <c r="D221" s="84" t="s">
        <v>51</v>
      </c>
      <c r="E221" s="85"/>
      <c r="F221" s="83" t="s">
        <v>100</v>
      </c>
      <c r="G221" s="84" t="s">
        <v>96</v>
      </c>
      <c r="H221" s="86">
        <v>4.7999999999999996E-3</v>
      </c>
      <c r="I221" s="87"/>
      <c r="J221" s="88">
        <f t="shared" si="3"/>
        <v>0</v>
      </c>
    </row>
    <row r="222" spans="1:10" s="66" customFormat="1" ht="36">
      <c r="A222" s="89" t="s">
        <v>402</v>
      </c>
      <c r="B222" s="82" t="s">
        <v>309</v>
      </c>
      <c r="C222" s="83" t="s">
        <v>310</v>
      </c>
      <c r="D222" s="84" t="s">
        <v>51</v>
      </c>
      <c r="E222" s="85"/>
      <c r="F222" s="83" t="s">
        <v>104</v>
      </c>
      <c r="G222" s="84" t="s">
        <v>96</v>
      </c>
      <c r="H222" s="86">
        <v>1.298E-2</v>
      </c>
      <c r="I222" s="87"/>
      <c r="J222" s="88">
        <f t="shared" si="3"/>
        <v>0</v>
      </c>
    </row>
    <row r="223" spans="1:10" s="66" customFormat="1" ht="22.8">
      <c r="A223" s="89" t="s">
        <v>403</v>
      </c>
      <c r="B223" s="82" t="s">
        <v>203</v>
      </c>
      <c r="C223" s="83" t="s">
        <v>204</v>
      </c>
      <c r="D223" s="84" t="s">
        <v>51</v>
      </c>
      <c r="E223" s="85"/>
      <c r="F223" s="83" t="s">
        <v>109</v>
      </c>
      <c r="G223" s="84" t="s">
        <v>53</v>
      </c>
      <c r="H223" s="86">
        <v>174.08</v>
      </c>
      <c r="I223" s="87"/>
      <c r="J223" s="88">
        <f t="shared" si="3"/>
        <v>0</v>
      </c>
    </row>
    <row r="224" spans="1:10" s="66" customFormat="1" ht="22.8">
      <c r="A224" s="89" t="s">
        <v>404</v>
      </c>
      <c r="B224" s="82" t="s">
        <v>206</v>
      </c>
      <c r="C224" s="83" t="s">
        <v>207</v>
      </c>
      <c r="D224" s="84" t="s">
        <v>51</v>
      </c>
      <c r="E224" s="85"/>
      <c r="F224" s="83" t="s">
        <v>113</v>
      </c>
      <c r="G224" s="84" t="s">
        <v>96</v>
      </c>
      <c r="H224" s="86">
        <v>4.0000000000000001E-3</v>
      </c>
      <c r="I224" s="87"/>
      <c r="J224" s="88">
        <f t="shared" si="3"/>
        <v>0</v>
      </c>
    </row>
    <row r="225" spans="1:10" s="66" customFormat="1" ht="22.8">
      <c r="A225" s="89" t="s">
        <v>405</v>
      </c>
      <c r="B225" s="82" t="s">
        <v>209</v>
      </c>
      <c r="C225" s="83" t="s">
        <v>210</v>
      </c>
      <c r="D225" s="84" t="s">
        <v>51</v>
      </c>
      <c r="E225" s="85"/>
      <c r="F225" s="83" t="s">
        <v>117</v>
      </c>
      <c r="G225" s="84" t="s">
        <v>211</v>
      </c>
      <c r="H225" s="86">
        <v>0.48</v>
      </c>
      <c r="I225" s="87"/>
      <c r="J225" s="88">
        <f t="shared" si="3"/>
        <v>0</v>
      </c>
    </row>
    <row r="226" spans="1:10" s="66" customFormat="1" ht="34.200000000000003">
      <c r="A226" s="89" t="s">
        <v>406</v>
      </c>
      <c r="B226" s="82" t="s">
        <v>213</v>
      </c>
      <c r="C226" s="83" t="s">
        <v>214</v>
      </c>
      <c r="D226" s="84" t="s">
        <v>51</v>
      </c>
      <c r="E226" s="85"/>
      <c r="F226" s="83" t="s">
        <v>121</v>
      </c>
      <c r="G226" s="84" t="s">
        <v>63</v>
      </c>
      <c r="H226" s="86">
        <v>44</v>
      </c>
      <c r="I226" s="87"/>
      <c r="J226" s="88">
        <f t="shared" si="3"/>
        <v>0</v>
      </c>
    </row>
    <row r="227" spans="1:10" s="66" customFormat="1" ht="22.8">
      <c r="A227" s="89" t="s">
        <v>407</v>
      </c>
      <c r="B227" s="82" t="s">
        <v>220</v>
      </c>
      <c r="C227" s="83" t="s">
        <v>221</v>
      </c>
      <c r="D227" s="84" t="s">
        <v>51</v>
      </c>
      <c r="E227" s="85"/>
      <c r="F227" s="83" t="s">
        <v>125</v>
      </c>
      <c r="G227" s="84" t="s">
        <v>58</v>
      </c>
      <c r="H227" s="86">
        <v>1</v>
      </c>
      <c r="I227" s="87"/>
      <c r="J227" s="88">
        <f t="shared" si="3"/>
        <v>0</v>
      </c>
    </row>
    <row r="228" spans="1:10" s="66" customFormat="1" ht="22.8">
      <c r="A228" s="89" t="s">
        <v>408</v>
      </c>
      <c r="B228" s="82" t="s">
        <v>225</v>
      </c>
      <c r="C228" s="83" t="s">
        <v>226</v>
      </c>
      <c r="D228" s="84" t="s">
        <v>51</v>
      </c>
      <c r="E228" s="85"/>
      <c r="F228" s="83" t="s">
        <v>129</v>
      </c>
      <c r="G228" s="84" t="s">
        <v>105</v>
      </c>
      <c r="H228" s="86">
        <v>4.8</v>
      </c>
      <c r="I228" s="87"/>
      <c r="J228" s="88">
        <f t="shared" si="3"/>
        <v>0</v>
      </c>
    </row>
    <row r="229" spans="1:10" s="66" customFormat="1" ht="24">
      <c r="A229" s="89" t="s">
        <v>409</v>
      </c>
      <c r="B229" s="82" t="s">
        <v>410</v>
      </c>
      <c r="C229" s="83" t="s">
        <v>411</v>
      </c>
      <c r="D229" s="84"/>
      <c r="E229" s="85" t="s">
        <v>410</v>
      </c>
      <c r="F229" s="83" t="s">
        <v>330</v>
      </c>
      <c r="G229" s="84"/>
      <c r="H229" s="86"/>
      <c r="I229" s="87"/>
      <c r="J229" s="88" t="str">
        <f t="shared" si="3"/>
        <v/>
      </c>
    </row>
    <row r="230" spans="1:10" s="66" customFormat="1" ht="45.6">
      <c r="A230" s="89" t="s">
        <v>412</v>
      </c>
      <c r="B230" s="82" t="s">
        <v>163</v>
      </c>
      <c r="C230" s="83" t="s">
        <v>164</v>
      </c>
      <c r="D230" s="84" t="s">
        <v>51</v>
      </c>
      <c r="E230" s="85"/>
      <c r="F230" s="83" t="s">
        <v>52</v>
      </c>
      <c r="G230" s="84" t="s">
        <v>152</v>
      </c>
      <c r="H230" s="86">
        <v>40</v>
      </c>
      <c r="I230" s="87"/>
      <c r="J230" s="88">
        <f t="shared" si="3"/>
        <v>0</v>
      </c>
    </row>
    <row r="231" spans="1:10" s="66" customFormat="1" ht="36">
      <c r="A231" s="89" t="s">
        <v>413</v>
      </c>
      <c r="B231" s="82" t="s">
        <v>367</v>
      </c>
      <c r="C231" s="83" t="s">
        <v>167</v>
      </c>
      <c r="D231" s="84" t="s">
        <v>51</v>
      </c>
      <c r="E231" s="85"/>
      <c r="F231" s="83" t="s">
        <v>57</v>
      </c>
      <c r="G231" s="84" t="s">
        <v>144</v>
      </c>
      <c r="H231" s="86">
        <v>136</v>
      </c>
      <c r="I231" s="87"/>
      <c r="J231" s="88">
        <f t="shared" si="3"/>
        <v>0</v>
      </c>
    </row>
    <row r="232" spans="1:10" s="66" customFormat="1" ht="34.200000000000003">
      <c r="A232" s="89" t="s">
        <v>414</v>
      </c>
      <c r="B232" s="82" t="s">
        <v>169</v>
      </c>
      <c r="C232" s="83" t="s">
        <v>170</v>
      </c>
      <c r="D232" s="84" t="s">
        <v>51</v>
      </c>
      <c r="E232" s="85"/>
      <c r="F232" s="83" t="s">
        <v>62</v>
      </c>
      <c r="G232" s="84" t="s">
        <v>144</v>
      </c>
      <c r="H232" s="86">
        <v>48</v>
      </c>
      <c r="I232" s="87"/>
      <c r="J232" s="88">
        <f t="shared" si="3"/>
        <v>0</v>
      </c>
    </row>
    <row r="233" spans="1:10" s="66" customFormat="1" ht="34.200000000000003">
      <c r="A233" s="89" t="s">
        <v>415</v>
      </c>
      <c r="B233" s="82" t="s">
        <v>172</v>
      </c>
      <c r="C233" s="83" t="s">
        <v>173</v>
      </c>
      <c r="D233" s="84" t="s">
        <v>51</v>
      </c>
      <c r="E233" s="85"/>
      <c r="F233" s="83" t="s">
        <v>67</v>
      </c>
      <c r="G233" s="84" t="s">
        <v>174</v>
      </c>
      <c r="H233" s="86">
        <v>1</v>
      </c>
      <c r="I233" s="87"/>
      <c r="J233" s="88">
        <f t="shared" si="3"/>
        <v>0</v>
      </c>
    </row>
    <row r="234" spans="1:10" s="66" customFormat="1" ht="36">
      <c r="A234" s="89" t="s">
        <v>416</v>
      </c>
      <c r="B234" s="82" t="s">
        <v>176</v>
      </c>
      <c r="C234" s="83" t="s">
        <v>371</v>
      </c>
      <c r="D234" s="84" t="s">
        <v>51</v>
      </c>
      <c r="E234" s="85"/>
      <c r="F234" s="83" t="s">
        <v>71</v>
      </c>
      <c r="G234" s="84" t="s">
        <v>144</v>
      </c>
      <c r="H234" s="86">
        <v>48</v>
      </c>
      <c r="I234" s="87"/>
      <c r="J234" s="88">
        <f t="shared" si="3"/>
        <v>0</v>
      </c>
    </row>
    <row r="235" spans="1:10" s="66" customFormat="1" ht="22.8">
      <c r="A235" s="89" t="s">
        <v>417</v>
      </c>
      <c r="B235" s="82" t="s">
        <v>179</v>
      </c>
      <c r="C235" s="83" t="s">
        <v>180</v>
      </c>
      <c r="D235" s="84" t="s">
        <v>51</v>
      </c>
      <c r="E235" s="85"/>
      <c r="F235" s="83" t="s">
        <v>75</v>
      </c>
      <c r="G235" s="84" t="s">
        <v>144</v>
      </c>
      <c r="H235" s="86">
        <v>48</v>
      </c>
      <c r="I235" s="87"/>
      <c r="J235" s="88">
        <f t="shared" si="3"/>
        <v>0</v>
      </c>
    </row>
    <row r="236" spans="1:10" s="66" customFormat="1" ht="45.6">
      <c r="A236" s="89" t="s">
        <v>418</v>
      </c>
      <c r="B236" s="82" t="s">
        <v>299</v>
      </c>
      <c r="C236" s="83" t="s">
        <v>300</v>
      </c>
      <c r="D236" s="84" t="s">
        <v>51</v>
      </c>
      <c r="E236" s="85"/>
      <c r="F236" s="83" t="s">
        <v>79</v>
      </c>
      <c r="G236" s="84" t="s">
        <v>144</v>
      </c>
      <c r="H236" s="86">
        <v>136</v>
      </c>
      <c r="I236" s="87"/>
      <c r="J236" s="88">
        <f t="shared" si="3"/>
        <v>0</v>
      </c>
    </row>
    <row r="237" spans="1:10" s="66" customFormat="1" ht="24">
      <c r="A237" s="89" t="s">
        <v>419</v>
      </c>
      <c r="B237" s="82" t="s">
        <v>185</v>
      </c>
      <c r="C237" s="83" t="s">
        <v>186</v>
      </c>
      <c r="D237" s="84" t="s">
        <v>51</v>
      </c>
      <c r="E237" s="85"/>
      <c r="F237" s="83" t="s">
        <v>83</v>
      </c>
      <c r="G237" s="84" t="s">
        <v>152</v>
      </c>
      <c r="H237" s="86">
        <v>40</v>
      </c>
      <c r="I237" s="87"/>
      <c r="J237" s="88">
        <f t="shared" si="3"/>
        <v>0</v>
      </c>
    </row>
    <row r="238" spans="1:10" s="66" customFormat="1" ht="22.8">
      <c r="A238" s="89" t="s">
        <v>420</v>
      </c>
      <c r="B238" s="82" t="s">
        <v>93</v>
      </c>
      <c r="C238" s="83" t="s">
        <v>94</v>
      </c>
      <c r="D238" s="84" t="s">
        <v>51</v>
      </c>
      <c r="E238" s="85"/>
      <c r="F238" s="83" t="s">
        <v>87</v>
      </c>
      <c r="G238" s="84" t="s">
        <v>188</v>
      </c>
      <c r="H238" s="86">
        <v>2.1800000000000002</v>
      </c>
      <c r="I238" s="87"/>
      <c r="J238" s="88">
        <f t="shared" si="3"/>
        <v>0</v>
      </c>
    </row>
    <row r="239" spans="1:10" s="66" customFormat="1" ht="22.8">
      <c r="A239" s="89" t="s">
        <v>421</v>
      </c>
      <c r="B239" s="82" t="s">
        <v>190</v>
      </c>
      <c r="C239" s="83" t="s">
        <v>191</v>
      </c>
      <c r="D239" s="84" t="s">
        <v>51</v>
      </c>
      <c r="E239" s="85"/>
      <c r="F239" s="83" t="s">
        <v>91</v>
      </c>
      <c r="G239" s="84" t="s">
        <v>188</v>
      </c>
      <c r="H239" s="86">
        <v>2.1800000000000002</v>
      </c>
      <c r="I239" s="87"/>
      <c r="J239" s="88">
        <f t="shared" si="3"/>
        <v>0</v>
      </c>
    </row>
    <row r="240" spans="1:10" s="66" customFormat="1" ht="24">
      <c r="A240" s="89" t="s">
        <v>422</v>
      </c>
      <c r="B240" s="82" t="s">
        <v>193</v>
      </c>
      <c r="C240" s="83" t="s">
        <v>194</v>
      </c>
      <c r="D240" s="84" t="s">
        <v>51</v>
      </c>
      <c r="E240" s="85"/>
      <c r="F240" s="83" t="s">
        <v>95</v>
      </c>
      <c r="G240" s="84" t="s">
        <v>96</v>
      </c>
      <c r="H240" s="86">
        <v>1.3599999999999999E-2</v>
      </c>
      <c r="I240" s="87"/>
      <c r="J240" s="88">
        <f t="shared" si="3"/>
        <v>0</v>
      </c>
    </row>
    <row r="241" spans="1:10" s="66" customFormat="1" ht="34.200000000000003">
      <c r="A241" s="89" t="s">
        <v>423</v>
      </c>
      <c r="B241" s="82" t="s">
        <v>196</v>
      </c>
      <c r="C241" s="83" t="s">
        <v>197</v>
      </c>
      <c r="D241" s="84" t="s">
        <v>51</v>
      </c>
      <c r="E241" s="85"/>
      <c r="F241" s="83" t="s">
        <v>100</v>
      </c>
      <c r="G241" s="84" t="s">
        <v>96</v>
      </c>
      <c r="H241" s="86">
        <v>4.7999999999999996E-3</v>
      </c>
      <c r="I241" s="87"/>
      <c r="J241" s="88">
        <f t="shared" si="3"/>
        <v>0</v>
      </c>
    </row>
    <row r="242" spans="1:10" s="66" customFormat="1" ht="34.200000000000003">
      <c r="A242" s="89" t="s">
        <v>424</v>
      </c>
      <c r="B242" s="82" t="s">
        <v>199</v>
      </c>
      <c r="C242" s="83" t="s">
        <v>200</v>
      </c>
      <c r="D242" s="84" t="s">
        <v>51</v>
      </c>
      <c r="E242" s="85"/>
      <c r="F242" s="83" t="s">
        <v>104</v>
      </c>
      <c r="G242" s="84" t="s">
        <v>96</v>
      </c>
      <c r="H242" s="86">
        <v>1.298E-2</v>
      </c>
      <c r="I242" s="87"/>
      <c r="J242" s="88">
        <f t="shared" si="3"/>
        <v>0</v>
      </c>
    </row>
    <row r="243" spans="1:10" s="66" customFormat="1" ht="22.8">
      <c r="A243" s="89" t="s">
        <v>425</v>
      </c>
      <c r="B243" s="82" t="s">
        <v>203</v>
      </c>
      <c r="C243" s="83" t="s">
        <v>204</v>
      </c>
      <c r="D243" s="84" t="s">
        <v>51</v>
      </c>
      <c r="E243" s="85"/>
      <c r="F243" s="83" t="s">
        <v>109</v>
      </c>
      <c r="G243" s="84" t="s">
        <v>53</v>
      </c>
      <c r="H243" s="86">
        <v>174.08</v>
      </c>
      <c r="I243" s="87"/>
      <c r="J243" s="88">
        <f t="shared" si="3"/>
        <v>0</v>
      </c>
    </row>
    <row r="244" spans="1:10" s="66" customFormat="1" ht="22.8">
      <c r="A244" s="89" t="s">
        <v>426</v>
      </c>
      <c r="B244" s="82" t="s">
        <v>206</v>
      </c>
      <c r="C244" s="83" t="s">
        <v>207</v>
      </c>
      <c r="D244" s="84" t="s">
        <v>51</v>
      </c>
      <c r="E244" s="85"/>
      <c r="F244" s="83" t="s">
        <v>113</v>
      </c>
      <c r="G244" s="84" t="s">
        <v>96</v>
      </c>
      <c r="H244" s="86">
        <v>4.0000000000000001E-3</v>
      </c>
      <c r="I244" s="87"/>
      <c r="J244" s="88">
        <f t="shared" si="3"/>
        <v>0</v>
      </c>
    </row>
    <row r="245" spans="1:10" s="66" customFormat="1" ht="22.8">
      <c r="A245" s="89" t="s">
        <v>427</v>
      </c>
      <c r="B245" s="82" t="s">
        <v>209</v>
      </c>
      <c r="C245" s="83" t="s">
        <v>210</v>
      </c>
      <c r="D245" s="84" t="s">
        <v>51</v>
      </c>
      <c r="E245" s="85"/>
      <c r="F245" s="83" t="s">
        <v>117</v>
      </c>
      <c r="G245" s="84" t="s">
        <v>211</v>
      </c>
      <c r="H245" s="86">
        <v>0.48</v>
      </c>
      <c r="I245" s="87"/>
      <c r="J245" s="88">
        <f t="shared" si="3"/>
        <v>0</v>
      </c>
    </row>
    <row r="246" spans="1:10" s="66" customFormat="1" ht="34.200000000000003">
      <c r="A246" s="89" t="s">
        <v>428</v>
      </c>
      <c r="B246" s="82" t="s">
        <v>213</v>
      </c>
      <c r="C246" s="83" t="s">
        <v>214</v>
      </c>
      <c r="D246" s="84" t="s">
        <v>51</v>
      </c>
      <c r="E246" s="85"/>
      <c r="F246" s="83" t="s">
        <v>121</v>
      </c>
      <c r="G246" s="84" t="s">
        <v>63</v>
      </c>
      <c r="H246" s="86">
        <v>44</v>
      </c>
      <c r="I246" s="87"/>
      <c r="J246" s="88">
        <f t="shared" si="3"/>
        <v>0</v>
      </c>
    </row>
    <row r="247" spans="1:10" s="66" customFormat="1" ht="22.8">
      <c r="A247" s="89" t="s">
        <v>429</v>
      </c>
      <c r="B247" s="82" t="s">
        <v>220</v>
      </c>
      <c r="C247" s="83" t="s">
        <v>221</v>
      </c>
      <c r="D247" s="84" t="s">
        <v>51</v>
      </c>
      <c r="E247" s="85"/>
      <c r="F247" s="83" t="s">
        <v>125</v>
      </c>
      <c r="G247" s="84" t="s">
        <v>58</v>
      </c>
      <c r="H247" s="86">
        <v>1</v>
      </c>
      <c r="I247" s="87"/>
      <c r="J247" s="88">
        <f t="shared" si="3"/>
        <v>0</v>
      </c>
    </row>
    <row r="248" spans="1:10" s="66" customFormat="1" ht="22.8">
      <c r="A248" s="89" t="s">
        <v>430</v>
      </c>
      <c r="B248" s="82" t="s">
        <v>431</v>
      </c>
      <c r="C248" s="83" t="s">
        <v>226</v>
      </c>
      <c r="D248" s="84" t="s">
        <v>51</v>
      </c>
      <c r="E248" s="85"/>
      <c r="F248" s="83" t="s">
        <v>129</v>
      </c>
      <c r="G248" s="84" t="s">
        <v>105</v>
      </c>
      <c r="H248" s="86">
        <v>4.8</v>
      </c>
      <c r="I248" s="87"/>
      <c r="J248" s="88">
        <f t="shared" si="3"/>
        <v>0</v>
      </c>
    </row>
    <row r="249" spans="1:10" s="66" customFormat="1" ht="24">
      <c r="A249" s="89" t="s">
        <v>432</v>
      </c>
      <c r="B249" s="82" t="s">
        <v>433</v>
      </c>
      <c r="C249" s="83" t="s">
        <v>434</v>
      </c>
      <c r="D249" s="84"/>
      <c r="E249" s="85" t="s">
        <v>433</v>
      </c>
      <c r="F249" s="83" t="s">
        <v>330</v>
      </c>
      <c r="G249" s="84"/>
      <c r="H249" s="86"/>
      <c r="I249" s="87"/>
      <c r="J249" s="88" t="str">
        <f t="shared" si="3"/>
        <v/>
      </c>
    </row>
    <row r="250" spans="1:10" s="66" customFormat="1" ht="45.6">
      <c r="A250" s="89" t="s">
        <v>435</v>
      </c>
      <c r="B250" s="82" t="s">
        <v>436</v>
      </c>
      <c r="C250" s="83" t="s">
        <v>164</v>
      </c>
      <c r="D250" s="84" t="s">
        <v>51</v>
      </c>
      <c r="E250" s="85"/>
      <c r="F250" s="83" t="s">
        <v>52</v>
      </c>
      <c r="G250" s="84" t="s">
        <v>152</v>
      </c>
      <c r="H250" s="86">
        <v>38</v>
      </c>
      <c r="I250" s="87"/>
      <c r="J250" s="88">
        <f t="shared" si="3"/>
        <v>0</v>
      </c>
    </row>
    <row r="251" spans="1:10" s="66" customFormat="1" ht="36">
      <c r="A251" s="89" t="s">
        <v>437</v>
      </c>
      <c r="B251" s="82" t="s">
        <v>367</v>
      </c>
      <c r="C251" s="83" t="s">
        <v>167</v>
      </c>
      <c r="D251" s="84" t="s">
        <v>51</v>
      </c>
      <c r="E251" s="85"/>
      <c r="F251" s="83" t="s">
        <v>57</v>
      </c>
      <c r="G251" s="84" t="s">
        <v>144</v>
      </c>
      <c r="H251" s="86">
        <v>137</v>
      </c>
      <c r="I251" s="87"/>
      <c r="J251" s="88">
        <f t="shared" si="3"/>
        <v>0</v>
      </c>
    </row>
    <row r="252" spans="1:10" s="66" customFormat="1" ht="34.200000000000003">
      <c r="A252" s="89" t="s">
        <v>438</v>
      </c>
      <c r="B252" s="82" t="s">
        <v>169</v>
      </c>
      <c r="C252" s="83" t="s">
        <v>170</v>
      </c>
      <c r="D252" s="84" t="s">
        <v>51</v>
      </c>
      <c r="E252" s="85"/>
      <c r="F252" s="83" t="s">
        <v>62</v>
      </c>
      <c r="G252" s="84" t="s">
        <v>144</v>
      </c>
      <c r="H252" s="86">
        <v>48</v>
      </c>
      <c r="I252" s="87"/>
      <c r="J252" s="88">
        <f t="shared" si="3"/>
        <v>0</v>
      </c>
    </row>
    <row r="253" spans="1:10" s="66" customFormat="1" ht="34.200000000000003">
      <c r="A253" s="89" t="s">
        <v>439</v>
      </c>
      <c r="B253" s="82" t="s">
        <v>172</v>
      </c>
      <c r="C253" s="83" t="s">
        <v>173</v>
      </c>
      <c r="D253" s="84" t="s">
        <v>51</v>
      </c>
      <c r="E253" s="85"/>
      <c r="F253" s="83" t="s">
        <v>67</v>
      </c>
      <c r="G253" s="84" t="s">
        <v>174</v>
      </c>
      <c r="H253" s="86">
        <v>1</v>
      </c>
      <c r="I253" s="87"/>
      <c r="J253" s="88">
        <f t="shared" si="3"/>
        <v>0</v>
      </c>
    </row>
    <row r="254" spans="1:10" s="66" customFormat="1" ht="36">
      <c r="A254" s="89" t="s">
        <v>440</v>
      </c>
      <c r="B254" s="82" t="s">
        <v>176</v>
      </c>
      <c r="C254" s="83" t="s">
        <v>177</v>
      </c>
      <c r="D254" s="84" t="s">
        <v>51</v>
      </c>
      <c r="E254" s="85"/>
      <c r="F254" s="83" t="s">
        <v>71</v>
      </c>
      <c r="G254" s="84" t="s">
        <v>144</v>
      </c>
      <c r="H254" s="86">
        <v>48</v>
      </c>
      <c r="I254" s="87"/>
      <c r="J254" s="88">
        <f t="shared" si="3"/>
        <v>0</v>
      </c>
    </row>
    <row r="255" spans="1:10" s="66" customFormat="1" ht="22.8">
      <c r="A255" s="89" t="s">
        <v>441</v>
      </c>
      <c r="B255" s="82" t="s">
        <v>179</v>
      </c>
      <c r="C255" s="83" t="s">
        <v>180</v>
      </c>
      <c r="D255" s="84" t="s">
        <v>51</v>
      </c>
      <c r="E255" s="85"/>
      <c r="F255" s="83" t="s">
        <v>75</v>
      </c>
      <c r="G255" s="84" t="s">
        <v>144</v>
      </c>
      <c r="H255" s="86">
        <v>48</v>
      </c>
      <c r="I255" s="87"/>
      <c r="J255" s="88">
        <f t="shared" si="3"/>
        <v>0</v>
      </c>
    </row>
    <row r="256" spans="1:10" s="66" customFormat="1" ht="48">
      <c r="A256" s="89" t="s">
        <v>442</v>
      </c>
      <c r="B256" s="82" t="s">
        <v>182</v>
      </c>
      <c r="C256" s="83" t="s">
        <v>183</v>
      </c>
      <c r="D256" s="84" t="s">
        <v>51</v>
      </c>
      <c r="E256" s="85"/>
      <c r="F256" s="83" t="s">
        <v>79</v>
      </c>
      <c r="G256" s="84" t="s">
        <v>144</v>
      </c>
      <c r="H256" s="86">
        <v>137</v>
      </c>
      <c r="I256" s="87"/>
      <c r="J256" s="88">
        <f t="shared" si="3"/>
        <v>0</v>
      </c>
    </row>
    <row r="257" spans="1:10" s="66" customFormat="1" ht="24">
      <c r="A257" s="89" t="s">
        <v>443</v>
      </c>
      <c r="B257" s="82" t="s">
        <v>185</v>
      </c>
      <c r="C257" s="83" t="s">
        <v>186</v>
      </c>
      <c r="D257" s="84" t="s">
        <v>51</v>
      </c>
      <c r="E257" s="85"/>
      <c r="F257" s="83" t="s">
        <v>83</v>
      </c>
      <c r="G257" s="84" t="s">
        <v>152</v>
      </c>
      <c r="H257" s="86">
        <v>38</v>
      </c>
      <c r="I257" s="87"/>
      <c r="J257" s="88">
        <f t="shared" si="3"/>
        <v>0</v>
      </c>
    </row>
    <row r="258" spans="1:10" s="66" customFormat="1" ht="22.8">
      <c r="A258" s="89" t="s">
        <v>444</v>
      </c>
      <c r="B258" s="82" t="s">
        <v>93</v>
      </c>
      <c r="C258" s="83" t="s">
        <v>94</v>
      </c>
      <c r="D258" s="84" t="s">
        <v>51</v>
      </c>
      <c r="E258" s="85"/>
      <c r="F258" s="83" t="s">
        <v>87</v>
      </c>
      <c r="G258" s="84" t="s">
        <v>188</v>
      </c>
      <c r="H258" s="86">
        <v>2.4649999999999999</v>
      </c>
      <c r="I258" s="87"/>
      <c r="J258" s="88">
        <f t="shared" si="3"/>
        <v>0</v>
      </c>
    </row>
    <row r="259" spans="1:10" s="66" customFormat="1" ht="22.8">
      <c r="A259" s="89" t="s">
        <v>445</v>
      </c>
      <c r="B259" s="82" t="s">
        <v>190</v>
      </c>
      <c r="C259" s="83" t="s">
        <v>191</v>
      </c>
      <c r="D259" s="84" t="s">
        <v>51</v>
      </c>
      <c r="E259" s="85"/>
      <c r="F259" s="83" t="s">
        <v>91</v>
      </c>
      <c r="G259" s="84" t="s">
        <v>188</v>
      </c>
      <c r="H259" s="86">
        <v>2.4649999999999999</v>
      </c>
      <c r="I259" s="87"/>
      <c r="J259" s="88">
        <f t="shared" si="3"/>
        <v>0</v>
      </c>
    </row>
    <row r="260" spans="1:10" s="66" customFormat="1" ht="24">
      <c r="A260" s="89" t="s">
        <v>446</v>
      </c>
      <c r="B260" s="82" t="s">
        <v>193</v>
      </c>
      <c r="C260" s="83" t="s">
        <v>194</v>
      </c>
      <c r="D260" s="84" t="s">
        <v>51</v>
      </c>
      <c r="E260" s="85"/>
      <c r="F260" s="83" t="s">
        <v>95</v>
      </c>
      <c r="G260" s="84" t="s">
        <v>96</v>
      </c>
      <c r="H260" s="86">
        <v>1.37E-2</v>
      </c>
      <c r="I260" s="87"/>
      <c r="J260" s="88">
        <f t="shared" si="3"/>
        <v>0</v>
      </c>
    </row>
    <row r="261" spans="1:10" s="66" customFormat="1" ht="34.200000000000003">
      <c r="A261" s="89" t="s">
        <v>447</v>
      </c>
      <c r="B261" s="82" t="s">
        <v>196</v>
      </c>
      <c r="C261" s="83" t="s">
        <v>197</v>
      </c>
      <c r="D261" s="84" t="s">
        <v>51</v>
      </c>
      <c r="E261" s="85"/>
      <c r="F261" s="83" t="s">
        <v>100</v>
      </c>
      <c r="G261" s="84" t="s">
        <v>96</v>
      </c>
      <c r="H261" s="86">
        <v>4.7999999999999996E-3</v>
      </c>
      <c r="I261" s="87"/>
      <c r="J261" s="88">
        <f t="shared" si="3"/>
        <v>0</v>
      </c>
    </row>
    <row r="262" spans="1:10" s="66" customFormat="1" ht="34.200000000000003">
      <c r="A262" s="89" t="s">
        <v>448</v>
      </c>
      <c r="B262" s="82" t="s">
        <v>199</v>
      </c>
      <c r="C262" s="83" t="s">
        <v>200</v>
      </c>
      <c r="D262" s="84" t="s">
        <v>51</v>
      </c>
      <c r="E262" s="85"/>
      <c r="F262" s="83" t="s">
        <v>104</v>
      </c>
      <c r="G262" s="84" t="s">
        <v>96</v>
      </c>
      <c r="H262" s="86">
        <v>1.3063E-2</v>
      </c>
      <c r="I262" s="87"/>
      <c r="J262" s="88">
        <f t="shared" si="3"/>
        <v>0</v>
      </c>
    </row>
    <row r="263" spans="1:10" s="66" customFormat="1" ht="22.8">
      <c r="A263" s="89" t="s">
        <v>449</v>
      </c>
      <c r="B263" s="82" t="s">
        <v>203</v>
      </c>
      <c r="C263" s="83" t="s">
        <v>204</v>
      </c>
      <c r="D263" s="84" t="s">
        <v>51</v>
      </c>
      <c r="E263" s="85"/>
      <c r="F263" s="83" t="s">
        <v>109</v>
      </c>
      <c r="G263" s="84" t="s">
        <v>53</v>
      </c>
      <c r="H263" s="86">
        <v>175.36</v>
      </c>
      <c r="I263" s="87"/>
      <c r="J263" s="88">
        <f t="shared" si="3"/>
        <v>0</v>
      </c>
    </row>
    <row r="264" spans="1:10" s="66" customFormat="1" ht="22.8">
      <c r="A264" s="89" t="s">
        <v>450</v>
      </c>
      <c r="B264" s="82" t="s">
        <v>206</v>
      </c>
      <c r="C264" s="83" t="s">
        <v>207</v>
      </c>
      <c r="D264" s="84" t="s">
        <v>51</v>
      </c>
      <c r="E264" s="85"/>
      <c r="F264" s="83" t="s">
        <v>113</v>
      </c>
      <c r="G264" s="84" t="s">
        <v>96</v>
      </c>
      <c r="H264" s="86">
        <v>3.8E-3</v>
      </c>
      <c r="I264" s="87"/>
      <c r="J264" s="88">
        <f t="shared" si="3"/>
        <v>0</v>
      </c>
    </row>
    <row r="265" spans="1:10" s="66" customFormat="1" ht="22.8">
      <c r="A265" s="89" t="s">
        <v>451</v>
      </c>
      <c r="B265" s="82" t="s">
        <v>209</v>
      </c>
      <c r="C265" s="83" t="s">
        <v>210</v>
      </c>
      <c r="D265" s="84" t="s">
        <v>51</v>
      </c>
      <c r="E265" s="85"/>
      <c r="F265" s="83" t="s">
        <v>117</v>
      </c>
      <c r="G265" s="84" t="s">
        <v>211</v>
      </c>
      <c r="H265" s="86">
        <v>0.48</v>
      </c>
      <c r="I265" s="87"/>
      <c r="J265" s="88">
        <f t="shared" si="3"/>
        <v>0</v>
      </c>
    </row>
    <row r="266" spans="1:10" s="66" customFormat="1" ht="34.200000000000003">
      <c r="A266" s="89" t="s">
        <v>452</v>
      </c>
      <c r="B266" s="82" t="s">
        <v>213</v>
      </c>
      <c r="C266" s="83" t="s">
        <v>214</v>
      </c>
      <c r="D266" s="84" t="s">
        <v>51</v>
      </c>
      <c r="E266" s="85"/>
      <c r="F266" s="83" t="s">
        <v>121</v>
      </c>
      <c r="G266" s="84" t="s">
        <v>63</v>
      </c>
      <c r="H266" s="86">
        <v>41.8</v>
      </c>
      <c r="I266" s="87"/>
      <c r="J266" s="88">
        <f t="shared" si="3"/>
        <v>0</v>
      </c>
    </row>
    <row r="267" spans="1:10" s="66" customFormat="1" ht="22.8">
      <c r="A267" s="89" t="s">
        <v>453</v>
      </c>
      <c r="B267" s="82" t="s">
        <v>220</v>
      </c>
      <c r="C267" s="83" t="s">
        <v>221</v>
      </c>
      <c r="D267" s="84" t="s">
        <v>51</v>
      </c>
      <c r="E267" s="85"/>
      <c r="F267" s="83"/>
      <c r="G267" s="84" t="s">
        <v>58</v>
      </c>
      <c r="H267" s="86">
        <v>1</v>
      </c>
      <c r="I267" s="87"/>
      <c r="J267" s="88">
        <f t="shared" si="3"/>
        <v>0</v>
      </c>
    </row>
    <row r="268" spans="1:10" s="66" customFormat="1" ht="22.8">
      <c r="A268" s="89" t="s">
        <v>454</v>
      </c>
      <c r="B268" s="82" t="s">
        <v>225</v>
      </c>
      <c r="C268" s="83" t="s">
        <v>226</v>
      </c>
      <c r="D268" s="84" t="s">
        <v>51</v>
      </c>
      <c r="E268" s="85"/>
      <c r="F268" s="83" t="s">
        <v>125</v>
      </c>
      <c r="G268" s="84" t="s">
        <v>105</v>
      </c>
      <c r="H268" s="86">
        <v>4.8</v>
      </c>
      <c r="I268" s="87"/>
      <c r="J268" s="88">
        <f t="shared" si="3"/>
        <v>0</v>
      </c>
    </row>
    <row r="269" spans="1:10" s="66" customFormat="1" ht="24">
      <c r="A269" s="89" t="s">
        <v>455</v>
      </c>
      <c r="B269" s="82" t="s">
        <v>456</v>
      </c>
      <c r="C269" s="83" t="s">
        <v>457</v>
      </c>
      <c r="D269" s="84"/>
      <c r="E269" s="85" t="s">
        <v>456</v>
      </c>
      <c r="F269" s="83" t="s">
        <v>330</v>
      </c>
      <c r="G269" s="84"/>
      <c r="H269" s="86"/>
      <c r="I269" s="87"/>
      <c r="J269" s="88" t="str">
        <f t="shared" si="3"/>
        <v/>
      </c>
    </row>
    <row r="270" spans="1:10" s="66" customFormat="1" ht="45.6">
      <c r="A270" s="89" t="s">
        <v>458</v>
      </c>
      <c r="B270" s="82" t="s">
        <v>49</v>
      </c>
      <c r="C270" s="83" t="s">
        <v>50</v>
      </c>
      <c r="D270" s="84" t="s">
        <v>51</v>
      </c>
      <c r="E270" s="85"/>
      <c r="F270" s="83" t="s">
        <v>52</v>
      </c>
      <c r="G270" s="84" t="s">
        <v>144</v>
      </c>
      <c r="H270" s="86">
        <v>3.6</v>
      </c>
      <c r="I270" s="87"/>
      <c r="J270" s="88">
        <f t="shared" si="3"/>
        <v>0</v>
      </c>
    </row>
    <row r="271" spans="1:10" s="66" customFormat="1" ht="34.200000000000003">
      <c r="A271" s="89" t="s">
        <v>459</v>
      </c>
      <c r="B271" s="82" t="s">
        <v>146</v>
      </c>
      <c r="C271" s="83" t="s">
        <v>234</v>
      </c>
      <c r="D271" s="84" t="s">
        <v>51</v>
      </c>
      <c r="E271" s="85"/>
      <c r="F271" s="83" t="s">
        <v>57</v>
      </c>
      <c r="G271" s="84" t="s">
        <v>148</v>
      </c>
      <c r="H271" s="86">
        <v>2</v>
      </c>
      <c r="I271" s="87"/>
      <c r="J271" s="88">
        <f t="shared" si="3"/>
        <v>0</v>
      </c>
    </row>
    <row r="272" spans="1:10" s="66" customFormat="1" ht="34.200000000000003">
      <c r="A272" s="89" t="s">
        <v>460</v>
      </c>
      <c r="B272" s="82" t="s">
        <v>236</v>
      </c>
      <c r="C272" s="83" t="s">
        <v>279</v>
      </c>
      <c r="D272" s="84" t="s">
        <v>51</v>
      </c>
      <c r="E272" s="85"/>
      <c r="F272" s="83" t="s">
        <v>62</v>
      </c>
      <c r="G272" s="84" t="s">
        <v>152</v>
      </c>
      <c r="H272" s="86">
        <v>2.6</v>
      </c>
      <c r="I272" s="87"/>
      <c r="J272" s="88">
        <f t="shared" si="3"/>
        <v>0</v>
      </c>
    </row>
    <row r="273" spans="1:10" s="66" customFormat="1" ht="34.200000000000003">
      <c r="A273" s="89" t="s">
        <v>461</v>
      </c>
      <c r="B273" s="82" t="s">
        <v>65</v>
      </c>
      <c r="C273" s="83" t="s">
        <v>66</v>
      </c>
      <c r="D273" s="84" t="s">
        <v>51</v>
      </c>
      <c r="E273" s="85"/>
      <c r="F273" s="83" t="s">
        <v>67</v>
      </c>
      <c r="G273" s="84" t="s">
        <v>144</v>
      </c>
      <c r="H273" s="86">
        <v>1.3</v>
      </c>
      <c r="I273" s="87"/>
      <c r="J273" s="88">
        <f t="shared" si="3"/>
        <v>0</v>
      </c>
    </row>
    <row r="274" spans="1:10" s="66" customFormat="1" ht="36">
      <c r="A274" s="89" t="s">
        <v>462</v>
      </c>
      <c r="B274" s="82" t="s">
        <v>155</v>
      </c>
      <c r="C274" s="83" t="s">
        <v>156</v>
      </c>
      <c r="D274" s="84" t="s">
        <v>51</v>
      </c>
      <c r="E274" s="85"/>
      <c r="F274" s="83" t="s">
        <v>71</v>
      </c>
      <c r="G274" s="84" t="s">
        <v>144</v>
      </c>
      <c r="H274" s="86">
        <v>3.6</v>
      </c>
      <c r="I274" s="87"/>
      <c r="J274" s="88">
        <f t="shared" si="3"/>
        <v>0</v>
      </c>
    </row>
    <row r="275" spans="1:10" s="66" customFormat="1" ht="24">
      <c r="A275" s="89" t="s">
        <v>463</v>
      </c>
      <c r="B275" s="82" t="s">
        <v>158</v>
      </c>
      <c r="C275" s="83" t="s">
        <v>159</v>
      </c>
      <c r="D275" s="84" t="s">
        <v>51</v>
      </c>
      <c r="E275" s="85"/>
      <c r="F275" s="83" t="s">
        <v>75</v>
      </c>
      <c r="G275" s="84" t="s">
        <v>152</v>
      </c>
      <c r="H275" s="86">
        <v>2.6</v>
      </c>
      <c r="I275" s="87"/>
      <c r="J275" s="88">
        <f t="shared" si="3"/>
        <v>0</v>
      </c>
    </row>
    <row r="276" spans="1:10" s="66" customFormat="1" ht="45.6">
      <c r="A276" s="89" t="s">
        <v>464</v>
      </c>
      <c r="B276" s="82" t="s">
        <v>77</v>
      </c>
      <c r="C276" s="83" t="s">
        <v>78</v>
      </c>
      <c r="D276" s="84" t="s">
        <v>51</v>
      </c>
      <c r="E276" s="85"/>
      <c r="F276" s="83" t="s">
        <v>79</v>
      </c>
      <c r="G276" s="84" t="s">
        <v>152</v>
      </c>
      <c r="H276" s="86">
        <v>2.6</v>
      </c>
      <c r="I276" s="87"/>
      <c r="J276" s="88">
        <f t="shared" si="3"/>
        <v>0</v>
      </c>
    </row>
    <row r="277" spans="1:10" s="66" customFormat="1" ht="22.8">
      <c r="A277" s="89" t="s">
        <v>465</v>
      </c>
      <c r="B277" s="82" t="s">
        <v>81</v>
      </c>
      <c r="C277" s="83" t="s">
        <v>82</v>
      </c>
      <c r="D277" s="84" t="s">
        <v>51</v>
      </c>
      <c r="E277" s="85"/>
      <c r="F277" s="83" t="s">
        <v>83</v>
      </c>
      <c r="G277" s="84" t="s">
        <v>152</v>
      </c>
      <c r="H277" s="86">
        <v>8.1999999999999993</v>
      </c>
      <c r="I277" s="87"/>
      <c r="J277" s="88">
        <f t="shared" si="3"/>
        <v>0</v>
      </c>
    </row>
    <row r="278" spans="1:10" s="66" customFormat="1" ht="36">
      <c r="A278" s="89" t="s">
        <v>466</v>
      </c>
      <c r="B278" s="82" t="s">
        <v>254</v>
      </c>
      <c r="C278" s="83" t="s">
        <v>255</v>
      </c>
      <c r="D278" s="84" t="s">
        <v>51</v>
      </c>
      <c r="E278" s="85"/>
      <c r="F278" s="83"/>
      <c r="G278" s="84" t="s">
        <v>144</v>
      </c>
      <c r="H278" s="86">
        <v>3.7</v>
      </c>
      <c r="I278" s="87"/>
      <c r="J278" s="88">
        <f t="shared" si="3"/>
        <v>0</v>
      </c>
    </row>
    <row r="279" spans="1:10" s="66" customFormat="1" ht="22.8">
      <c r="A279" s="89" t="s">
        <v>467</v>
      </c>
      <c r="B279" s="82" t="s">
        <v>89</v>
      </c>
      <c r="C279" s="83" t="s">
        <v>90</v>
      </c>
      <c r="D279" s="84" t="s">
        <v>51</v>
      </c>
      <c r="E279" s="85"/>
      <c r="F279" s="83"/>
      <c r="G279" s="84" t="s">
        <v>144</v>
      </c>
      <c r="H279" s="86">
        <v>3.7</v>
      </c>
      <c r="I279" s="87"/>
      <c r="J279" s="88">
        <f t="shared" si="3"/>
        <v>0</v>
      </c>
    </row>
    <row r="280" spans="1:10" s="66" customFormat="1" ht="36">
      <c r="A280" s="89" t="s">
        <v>468</v>
      </c>
      <c r="B280" s="82" t="s">
        <v>163</v>
      </c>
      <c r="C280" s="83" t="s">
        <v>164</v>
      </c>
      <c r="D280" s="84" t="s">
        <v>51</v>
      </c>
      <c r="E280" s="85"/>
      <c r="F280" s="83"/>
      <c r="G280" s="84" t="s">
        <v>152</v>
      </c>
      <c r="H280" s="86">
        <v>30</v>
      </c>
      <c r="I280" s="87"/>
      <c r="J280" s="88">
        <f t="shared" si="3"/>
        <v>0</v>
      </c>
    </row>
    <row r="281" spans="1:10" s="66" customFormat="1" ht="36">
      <c r="A281" s="89" t="s">
        <v>469</v>
      </c>
      <c r="B281" s="82" t="s">
        <v>367</v>
      </c>
      <c r="C281" s="83" t="s">
        <v>167</v>
      </c>
      <c r="D281" s="84" t="s">
        <v>51</v>
      </c>
      <c r="E281" s="85"/>
      <c r="F281" s="83"/>
      <c r="G281" s="84" t="s">
        <v>144</v>
      </c>
      <c r="H281" s="86">
        <v>84</v>
      </c>
      <c r="I281" s="87"/>
      <c r="J281" s="88">
        <f t="shared" si="3"/>
        <v>0</v>
      </c>
    </row>
    <row r="282" spans="1:10" s="66" customFormat="1" ht="24">
      <c r="A282" s="89" t="s">
        <v>470</v>
      </c>
      <c r="B282" s="82" t="s">
        <v>169</v>
      </c>
      <c r="C282" s="83" t="s">
        <v>170</v>
      </c>
      <c r="D282" s="84" t="s">
        <v>51</v>
      </c>
      <c r="E282" s="85"/>
      <c r="F282" s="83"/>
      <c r="G282" s="84" t="s">
        <v>144</v>
      </c>
      <c r="H282" s="86">
        <v>40</v>
      </c>
      <c r="I282" s="87"/>
      <c r="J282" s="88">
        <f t="shared" si="3"/>
        <v>0</v>
      </c>
    </row>
    <row r="283" spans="1:10" s="66" customFormat="1" ht="24">
      <c r="A283" s="89" t="s">
        <v>471</v>
      </c>
      <c r="B283" s="82" t="s">
        <v>172</v>
      </c>
      <c r="C283" s="83" t="s">
        <v>173</v>
      </c>
      <c r="D283" s="84" t="s">
        <v>51</v>
      </c>
      <c r="E283" s="85"/>
      <c r="F283" s="83"/>
      <c r="G283" s="84" t="s">
        <v>174</v>
      </c>
      <c r="H283" s="86">
        <v>2</v>
      </c>
      <c r="I283" s="87"/>
      <c r="J283" s="88">
        <f t="shared" si="3"/>
        <v>0</v>
      </c>
    </row>
    <row r="284" spans="1:10" s="66" customFormat="1" ht="48">
      <c r="A284" s="89" t="s">
        <v>472</v>
      </c>
      <c r="B284" s="82" t="s">
        <v>473</v>
      </c>
      <c r="C284" s="83" t="s">
        <v>371</v>
      </c>
      <c r="D284" s="84" t="s">
        <v>51</v>
      </c>
      <c r="E284" s="85"/>
      <c r="F284" s="83"/>
      <c r="G284" s="84" t="s">
        <v>144</v>
      </c>
      <c r="H284" s="86">
        <v>40</v>
      </c>
      <c r="I284" s="87"/>
      <c r="J284" s="88">
        <f t="shared" ref="J284:J347" si="4">IFERROR(IF(H284="","",I284*H284),0)</f>
        <v>0</v>
      </c>
    </row>
    <row r="285" spans="1:10" s="66" customFormat="1" ht="22.8">
      <c r="A285" s="89" t="s">
        <v>474</v>
      </c>
      <c r="B285" s="82" t="s">
        <v>179</v>
      </c>
      <c r="C285" s="83" t="s">
        <v>180</v>
      </c>
      <c r="D285" s="84" t="s">
        <v>51</v>
      </c>
      <c r="E285" s="85"/>
      <c r="F285" s="83"/>
      <c r="G285" s="84" t="s">
        <v>144</v>
      </c>
      <c r="H285" s="86">
        <v>40</v>
      </c>
      <c r="I285" s="87"/>
      <c r="J285" s="88">
        <f t="shared" si="4"/>
        <v>0</v>
      </c>
    </row>
    <row r="286" spans="1:10" s="66" customFormat="1" ht="36">
      <c r="A286" s="89" t="s">
        <v>475</v>
      </c>
      <c r="B286" s="82" t="s">
        <v>299</v>
      </c>
      <c r="C286" s="83" t="s">
        <v>300</v>
      </c>
      <c r="D286" s="84" t="s">
        <v>51</v>
      </c>
      <c r="E286" s="85"/>
      <c r="F286" s="83"/>
      <c r="G286" s="84" t="s">
        <v>144</v>
      </c>
      <c r="H286" s="86">
        <v>84</v>
      </c>
      <c r="I286" s="87"/>
      <c r="J286" s="88">
        <f t="shared" si="4"/>
        <v>0</v>
      </c>
    </row>
    <row r="287" spans="1:10" s="66" customFormat="1" ht="24">
      <c r="A287" s="89" t="s">
        <v>476</v>
      </c>
      <c r="B287" s="82" t="s">
        <v>185</v>
      </c>
      <c r="C287" s="83" t="s">
        <v>186</v>
      </c>
      <c r="D287" s="84" t="s">
        <v>51</v>
      </c>
      <c r="E287" s="85"/>
      <c r="F287" s="83"/>
      <c r="G287" s="84" t="s">
        <v>152</v>
      </c>
      <c r="H287" s="86">
        <v>30</v>
      </c>
      <c r="I287" s="87"/>
      <c r="J287" s="88">
        <f t="shared" si="4"/>
        <v>0</v>
      </c>
    </row>
    <row r="288" spans="1:10" s="66" customFormat="1" ht="22.8">
      <c r="A288" s="89" t="s">
        <v>477</v>
      </c>
      <c r="B288" s="82" t="s">
        <v>93</v>
      </c>
      <c r="C288" s="83" t="s">
        <v>94</v>
      </c>
      <c r="D288" s="84" t="s">
        <v>51</v>
      </c>
      <c r="E288" s="85"/>
      <c r="F288" s="83"/>
      <c r="G288" s="84" t="s">
        <v>188</v>
      </c>
      <c r="H288" s="86">
        <v>2.4670000000000001</v>
      </c>
      <c r="I288" s="87"/>
      <c r="J288" s="88">
        <f t="shared" si="4"/>
        <v>0</v>
      </c>
    </row>
    <row r="289" spans="1:10" s="66" customFormat="1" ht="22.8">
      <c r="A289" s="89" t="s">
        <v>478</v>
      </c>
      <c r="B289" s="82" t="s">
        <v>190</v>
      </c>
      <c r="C289" s="83" t="s">
        <v>191</v>
      </c>
      <c r="D289" s="84" t="s">
        <v>51</v>
      </c>
      <c r="E289" s="85"/>
      <c r="F289" s="83"/>
      <c r="G289" s="84" t="s">
        <v>188</v>
      </c>
      <c r="H289" s="86">
        <v>2.4670000000000001</v>
      </c>
      <c r="I289" s="87"/>
      <c r="J289" s="88">
        <f t="shared" si="4"/>
        <v>0</v>
      </c>
    </row>
    <row r="290" spans="1:10" s="66" customFormat="1" ht="24">
      <c r="A290" s="89" t="s">
        <v>479</v>
      </c>
      <c r="B290" s="82" t="s">
        <v>193</v>
      </c>
      <c r="C290" s="83" t="s">
        <v>194</v>
      </c>
      <c r="D290" s="84" t="s">
        <v>51</v>
      </c>
      <c r="E290" s="85"/>
      <c r="F290" s="83"/>
      <c r="G290" s="84" t="s">
        <v>96</v>
      </c>
      <c r="H290" s="86">
        <v>8.3999999999999995E-3</v>
      </c>
      <c r="I290" s="87"/>
      <c r="J290" s="88">
        <f t="shared" si="4"/>
        <v>0</v>
      </c>
    </row>
    <row r="291" spans="1:10" s="66" customFormat="1" ht="24">
      <c r="A291" s="89" t="s">
        <v>480</v>
      </c>
      <c r="B291" s="82" t="s">
        <v>196</v>
      </c>
      <c r="C291" s="83" t="s">
        <v>197</v>
      </c>
      <c r="D291" s="84" t="s">
        <v>51</v>
      </c>
      <c r="E291" s="85"/>
      <c r="F291" s="83"/>
      <c r="G291" s="84" t="s">
        <v>96</v>
      </c>
      <c r="H291" s="86">
        <v>4.0000000000000001E-3</v>
      </c>
      <c r="I291" s="87"/>
      <c r="J291" s="88">
        <f t="shared" si="4"/>
        <v>0</v>
      </c>
    </row>
    <row r="292" spans="1:10" s="66" customFormat="1" ht="24">
      <c r="A292" s="89" t="s">
        <v>481</v>
      </c>
      <c r="B292" s="82" t="s">
        <v>199</v>
      </c>
      <c r="C292" s="83" t="s">
        <v>200</v>
      </c>
      <c r="D292" s="84" t="s">
        <v>51</v>
      </c>
      <c r="E292" s="85"/>
      <c r="F292" s="83"/>
      <c r="G292" s="84" t="s">
        <v>96</v>
      </c>
      <c r="H292" s="86">
        <v>8.09E-3</v>
      </c>
      <c r="I292" s="87"/>
      <c r="J292" s="88">
        <f t="shared" si="4"/>
        <v>0</v>
      </c>
    </row>
    <row r="293" spans="1:10" s="66" customFormat="1" ht="22.8">
      <c r="A293" s="89" t="s">
        <v>482</v>
      </c>
      <c r="B293" s="82" t="s">
        <v>102</v>
      </c>
      <c r="C293" s="83" t="s">
        <v>103</v>
      </c>
      <c r="D293" s="84" t="s">
        <v>51</v>
      </c>
      <c r="E293" s="85"/>
      <c r="F293" s="83" t="s">
        <v>87</v>
      </c>
      <c r="G293" s="84" t="s">
        <v>105</v>
      </c>
      <c r="H293" s="86">
        <v>0.55500000000000005</v>
      </c>
      <c r="I293" s="87"/>
      <c r="J293" s="88">
        <f t="shared" si="4"/>
        <v>0</v>
      </c>
    </row>
    <row r="294" spans="1:10" s="66" customFormat="1" ht="22.8">
      <c r="A294" s="89" t="s">
        <v>483</v>
      </c>
      <c r="B294" s="82" t="s">
        <v>107</v>
      </c>
      <c r="C294" s="83" t="s">
        <v>108</v>
      </c>
      <c r="D294" s="84" t="s">
        <v>51</v>
      </c>
      <c r="E294" s="85"/>
      <c r="F294" s="83" t="s">
        <v>91</v>
      </c>
      <c r="G294" s="84" t="s">
        <v>105</v>
      </c>
      <c r="H294" s="86">
        <v>14.8</v>
      </c>
      <c r="I294" s="87"/>
      <c r="J294" s="88">
        <f t="shared" si="4"/>
        <v>0</v>
      </c>
    </row>
    <row r="295" spans="1:10" s="66" customFormat="1" ht="22.8">
      <c r="A295" s="89" t="s">
        <v>484</v>
      </c>
      <c r="B295" s="82" t="s">
        <v>111</v>
      </c>
      <c r="C295" s="83" t="s">
        <v>112</v>
      </c>
      <c r="D295" s="84" t="s">
        <v>51</v>
      </c>
      <c r="E295" s="85"/>
      <c r="F295" s="83" t="s">
        <v>95</v>
      </c>
      <c r="G295" s="84" t="s">
        <v>105</v>
      </c>
      <c r="H295" s="86">
        <v>166.80691999999999</v>
      </c>
      <c r="I295" s="87"/>
      <c r="J295" s="88">
        <f t="shared" si="4"/>
        <v>0</v>
      </c>
    </row>
    <row r="296" spans="1:10" s="66" customFormat="1" ht="34.200000000000003">
      <c r="A296" s="89" t="s">
        <v>485</v>
      </c>
      <c r="B296" s="82" t="s">
        <v>203</v>
      </c>
      <c r="C296" s="83" t="s">
        <v>204</v>
      </c>
      <c r="D296" s="84" t="s">
        <v>51</v>
      </c>
      <c r="E296" s="85"/>
      <c r="F296" s="83" t="s">
        <v>100</v>
      </c>
      <c r="G296" s="84" t="s">
        <v>53</v>
      </c>
      <c r="H296" s="86">
        <v>107.52</v>
      </c>
      <c r="I296" s="87"/>
      <c r="J296" s="88">
        <f t="shared" si="4"/>
        <v>0</v>
      </c>
    </row>
    <row r="297" spans="1:10" s="66" customFormat="1" ht="34.200000000000003">
      <c r="A297" s="89" t="s">
        <v>486</v>
      </c>
      <c r="B297" s="82" t="s">
        <v>206</v>
      </c>
      <c r="C297" s="83" t="s">
        <v>207</v>
      </c>
      <c r="D297" s="84" t="s">
        <v>51</v>
      </c>
      <c r="E297" s="85"/>
      <c r="F297" s="83" t="s">
        <v>104</v>
      </c>
      <c r="G297" s="84" t="s">
        <v>96</v>
      </c>
      <c r="H297" s="86">
        <v>3.0000000000000001E-3</v>
      </c>
      <c r="I297" s="87"/>
      <c r="J297" s="88">
        <f t="shared" si="4"/>
        <v>0</v>
      </c>
    </row>
    <row r="298" spans="1:10" s="66" customFormat="1" ht="22.8">
      <c r="A298" s="89" t="s">
        <v>487</v>
      </c>
      <c r="B298" s="82" t="s">
        <v>209</v>
      </c>
      <c r="C298" s="83" t="s">
        <v>210</v>
      </c>
      <c r="D298" s="84" t="s">
        <v>51</v>
      </c>
      <c r="E298" s="85"/>
      <c r="F298" s="83" t="s">
        <v>109</v>
      </c>
      <c r="G298" s="84" t="s">
        <v>211</v>
      </c>
      <c r="H298" s="86">
        <v>0.4</v>
      </c>
      <c r="I298" s="87"/>
      <c r="J298" s="88">
        <f t="shared" si="4"/>
        <v>0</v>
      </c>
    </row>
    <row r="299" spans="1:10" s="66" customFormat="1" ht="24">
      <c r="A299" s="89" t="s">
        <v>488</v>
      </c>
      <c r="B299" s="82" t="s">
        <v>213</v>
      </c>
      <c r="C299" s="83" t="s">
        <v>214</v>
      </c>
      <c r="D299" s="84" t="s">
        <v>51</v>
      </c>
      <c r="E299" s="85"/>
      <c r="F299" s="83" t="s">
        <v>113</v>
      </c>
      <c r="G299" s="84" t="s">
        <v>63</v>
      </c>
      <c r="H299" s="86">
        <v>33</v>
      </c>
      <c r="I299" s="87"/>
      <c r="J299" s="88">
        <f t="shared" si="4"/>
        <v>0</v>
      </c>
    </row>
    <row r="300" spans="1:10" s="66" customFormat="1" ht="22.8">
      <c r="A300" s="89" t="s">
        <v>489</v>
      </c>
      <c r="B300" s="82" t="s">
        <v>115</v>
      </c>
      <c r="C300" s="83" t="s">
        <v>116</v>
      </c>
      <c r="D300" s="84" t="s">
        <v>51</v>
      </c>
      <c r="E300" s="85"/>
      <c r="F300" s="83" t="s">
        <v>117</v>
      </c>
      <c r="G300" s="84" t="s">
        <v>58</v>
      </c>
      <c r="H300" s="86">
        <v>2</v>
      </c>
      <c r="I300" s="87"/>
      <c r="J300" s="88">
        <f t="shared" si="4"/>
        <v>0</v>
      </c>
    </row>
    <row r="301" spans="1:10" s="66" customFormat="1" ht="34.200000000000003">
      <c r="A301" s="89" t="s">
        <v>490</v>
      </c>
      <c r="B301" s="82" t="s">
        <v>119</v>
      </c>
      <c r="C301" s="83" t="s">
        <v>120</v>
      </c>
      <c r="D301" s="84" t="s">
        <v>51</v>
      </c>
      <c r="E301" s="85"/>
      <c r="F301" s="83" t="s">
        <v>121</v>
      </c>
      <c r="G301" s="84" t="s">
        <v>58</v>
      </c>
      <c r="H301" s="86">
        <v>18</v>
      </c>
      <c r="I301" s="87"/>
      <c r="J301" s="88">
        <f t="shared" si="4"/>
        <v>0</v>
      </c>
    </row>
    <row r="302" spans="1:10" s="66" customFormat="1" ht="22.8">
      <c r="A302" s="89" t="s">
        <v>491</v>
      </c>
      <c r="B302" s="82" t="s">
        <v>123</v>
      </c>
      <c r="C302" s="83" t="s">
        <v>124</v>
      </c>
      <c r="D302" s="84" t="s">
        <v>51</v>
      </c>
      <c r="E302" s="85"/>
      <c r="F302" s="83"/>
      <c r="G302" s="84" t="s">
        <v>58</v>
      </c>
      <c r="H302" s="86">
        <v>2</v>
      </c>
      <c r="I302" s="87"/>
      <c r="J302" s="88">
        <f t="shared" si="4"/>
        <v>0</v>
      </c>
    </row>
    <row r="303" spans="1:10" s="66" customFormat="1" ht="22.8">
      <c r="A303" s="89" t="s">
        <v>492</v>
      </c>
      <c r="B303" s="82" t="s">
        <v>127</v>
      </c>
      <c r="C303" s="83" t="s">
        <v>128</v>
      </c>
      <c r="D303" s="84" t="s">
        <v>51</v>
      </c>
      <c r="E303" s="85"/>
      <c r="F303" s="83"/>
      <c r="G303" s="84" t="s">
        <v>58</v>
      </c>
      <c r="H303" s="86">
        <v>12</v>
      </c>
      <c r="I303" s="87"/>
      <c r="J303" s="88">
        <f t="shared" si="4"/>
        <v>0</v>
      </c>
    </row>
    <row r="304" spans="1:10" s="66" customFormat="1" ht="22.8">
      <c r="A304" s="89" t="s">
        <v>493</v>
      </c>
      <c r="B304" s="82" t="s">
        <v>220</v>
      </c>
      <c r="C304" s="83" t="s">
        <v>221</v>
      </c>
      <c r="D304" s="84" t="s">
        <v>51</v>
      </c>
      <c r="E304" s="85"/>
      <c r="F304" s="83"/>
      <c r="G304" s="84" t="s">
        <v>58</v>
      </c>
      <c r="H304" s="86">
        <v>2</v>
      </c>
      <c r="I304" s="87"/>
      <c r="J304" s="88">
        <f t="shared" si="4"/>
        <v>0</v>
      </c>
    </row>
    <row r="305" spans="1:10" s="66" customFormat="1" ht="22.8">
      <c r="A305" s="89" t="s">
        <v>494</v>
      </c>
      <c r="B305" s="82" t="s">
        <v>131</v>
      </c>
      <c r="C305" s="83" t="s">
        <v>132</v>
      </c>
      <c r="D305" s="84" t="s">
        <v>51</v>
      </c>
      <c r="E305" s="85"/>
      <c r="F305" s="83"/>
      <c r="G305" s="84" t="s">
        <v>63</v>
      </c>
      <c r="H305" s="86">
        <v>2.65</v>
      </c>
      <c r="I305" s="87"/>
      <c r="J305" s="88">
        <f t="shared" si="4"/>
        <v>0</v>
      </c>
    </row>
    <row r="306" spans="1:10" s="66" customFormat="1" ht="22.8">
      <c r="A306" s="89" t="s">
        <v>495</v>
      </c>
      <c r="B306" s="82" t="s">
        <v>134</v>
      </c>
      <c r="C306" s="83" t="s">
        <v>135</v>
      </c>
      <c r="D306" s="84" t="s">
        <v>51</v>
      </c>
      <c r="E306" s="85"/>
      <c r="F306" s="83"/>
      <c r="G306" s="84" t="s">
        <v>63</v>
      </c>
      <c r="H306" s="86">
        <v>2.7</v>
      </c>
      <c r="I306" s="87"/>
      <c r="J306" s="88">
        <f t="shared" si="4"/>
        <v>0</v>
      </c>
    </row>
    <row r="307" spans="1:10" s="66" customFormat="1" ht="22.8">
      <c r="A307" s="89" t="s">
        <v>496</v>
      </c>
      <c r="B307" s="82" t="s">
        <v>225</v>
      </c>
      <c r="C307" s="83" t="s">
        <v>226</v>
      </c>
      <c r="D307" s="84" t="s">
        <v>51</v>
      </c>
      <c r="E307" s="85"/>
      <c r="F307" s="83"/>
      <c r="G307" s="84" t="s">
        <v>105</v>
      </c>
      <c r="H307" s="86">
        <v>4</v>
      </c>
      <c r="I307" s="87"/>
      <c r="J307" s="88">
        <f t="shared" si="4"/>
        <v>0</v>
      </c>
    </row>
    <row r="308" spans="1:10" s="66" customFormat="1" ht="22.8">
      <c r="A308" s="89" t="s">
        <v>497</v>
      </c>
      <c r="B308" s="82" t="s">
        <v>137</v>
      </c>
      <c r="C308" s="83" t="s">
        <v>138</v>
      </c>
      <c r="D308" s="84" t="s">
        <v>51</v>
      </c>
      <c r="E308" s="85"/>
      <c r="F308" s="83" t="s">
        <v>125</v>
      </c>
      <c r="G308" s="84" t="s">
        <v>53</v>
      </c>
      <c r="H308" s="86">
        <v>3.6</v>
      </c>
      <c r="I308" s="87"/>
      <c r="J308" s="88">
        <f t="shared" si="4"/>
        <v>0</v>
      </c>
    </row>
    <row r="309" spans="1:10" s="66" customFormat="1" ht="24">
      <c r="A309" s="89" t="s">
        <v>498</v>
      </c>
      <c r="B309" s="82" t="s">
        <v>499</v>
      </c>
      <c r="C309" s="83" t="s">
        <v>500</v>
      </c>
      <c r="D309" s="84"/>
      <c r="E309" s="85" t="s">
        <v>499</v>
      </c>
      <c r="F309" s="83" t="s">
        <v>330</v>
      </c>
      <c r="G309" s="84"/>
      <c r="H309" s="86"/>
      <c r="I309" s="87"/>
      <c r="J309" s="88" t="str">
        <f t="shared" si="4"/>
        <v/>
      </c>
    </row>
    <row r="310" spans="1:10" s="66" customFormat="1" ht="45.6">
      <c r="A310" s="89" t="s">
        <v>501</v>
      </c>
      <c r="B310" s="82" t="s">
        <v>163</v>
      </c>
      <c r="C310" s="83" t="s">
        <v>164</v>
      </c>
      <c r="D310" s="84" t="s">
        <v>51</v>
      </c>
      <c r="E310" s="85"/>
      <c r="F310" s="83" t="s">
        <v>52</v>
      </c>
      <c r="G310" s="84" t="s">
        <v>152</v>
      </c>
      <c r="H310" s="86">
        <v>35</v>
      </c>
      <c r="I310" s="87"/>
      <c r="J310" s="88">
        <f t="shared" si="4"/>
        <v>0</v>
      </c>
    </row>
    <row r="311" spans="1:10" s="66" customFormat="1" ht="36">
      <c r="A311" s="89" t="s">
        <v>502</v>
      </c>
      <c r="B311" s="82" t="s">
        <v>367</v>
      </c>
      <c r="C311" s="83" t="s">
        <v>167</v>
      </c>
      <c r="D311" s="84" t="s">
        <v>51</v>
      </c>
      <c r="E311" s="85"/>
      <c r="F311" s="83" t="s">
        <v>57</v>
      </c>
      <c r="G311" s="84" t="s">
        <v>144</v>
      </c>
      <c r="H311" s="86">
        <v>140</v>
      </c>
      <c r="I311" s="87"/>
      <c r="J311" s="88">
        <f t="shared" si="4"/>
        <v>0</v>
      </c>
    </row>
    <row r="312" spans="1:10" s="66" customFormat="1" ht="34.200000000000003">
      <c r="A312" s="89" t="s">
        <v>503</v>
      </c>
      <c r="B312" s="82" t="s">
        <v>169</v>
      </c>
      <c r="C312" s="83" t="s">
        <v>170</v>
      </c>
      <c r="D312" s="84" t="s">
        <v>51</v>
      </c>
      <c r="E312" s="85"/>
      <c r="F312" s="83" t="s">
        <v>62</v>
      </c>
      <c r="G312" s="84" t="s">
        <v>144</v>
      </c>
      <c r="H312" s="86">
        <v>48</v>
      </c>
      <c r="I312" s="87"/>
      <c r="J312" s="88">
        <f t="shared" si="4"/>
        <v>0</v>
      </c>
    </row>
    <row r="313" spans="1:10" s="66" customFormat="1" ht="34.200000000000003">
      <c r="A313" s="89" t="s">
        <v>504</v>
      </c>
      <c r="B313" s="82" t="s">
        <v>172</v>
      </c>
      <c r="C313" s="83" t="s">
        <v>173</v>
      </c>
      <c r="D313" s="84" t="s">
        <v>51</v>
      </c>
      <c r="E313" s="85"/>
      <c r="F313" s="83" t="s">
        <v>67</v>
      </c>
      <c r="G313" s="84" t="s">
        <v>174</v>
      </c>
      <c r="H313" s="86">
        <v>1</v>
      </c>
      <c r="I313" s="87"/>
      <c r="J313" s="88">
        <f t="shared" si="4"/>
        <v>0</v>
      </c>
    </row>
    <row r="314" spans="1:10" s="66" customFormat="1" ht="36">
      <c r="A314" s="89" t="s">
        <v>505</v>
      </c>
      <c r="B314" s="82" t="s">
        <v>176</v>
      </c>
      <c r="C314" s="83" t="s">
        <v>371</v>
      </c>
      <c r="D314" s="84" t="s">
        <v>51</v>
      </c>
      <c r="E314" s="85"/>
      <c r="F314" s="83" t="s">
        <v>71</v>
      </c>
      <c r="G314" s="84" t="s">
        <v>144</v>
      </c>
      <c r="H314" s="86">
        <v>48</v>
      </c>
      <c r="I314" s="87"/>
      <c r="J314" s="88">
        <f t="shared" si="4"/>
        <v>0</v>
      </c>
    </row>
    <row r="315" spans="1:10" s="66" customFormat="1" ht="22.8">
      <c r="A315" s="89" t="s">
        <v>506</v>
      </c>
      <c r="B315" s="82" t="s">
        <v>179</v>
      </c>
      <c r="C315" s="83" t="s">
        <v>180</v>
      </c>
      <c r="D315" s="84" t="s">
        <v>51</v>
      </c>
      <c r="E315" s="85"/>
      <c r="F315" s="83" t="s">
        <v>75</v>
      </c>
      <c r="G315" s="84" t="s">
        <v>144</v>
      </c>
      <c r="H315" s="86">
        <v>48</v>
      </c>
      <c r="I315" s="87"/>
      <c r="J315" s="88">
        <f t="shared" si="4"/>
        <v>0</v>
      </c>
    </row>
    <row r="316" spans="1:10" s="66" customFormat="1" ht="45.6">
      <c r="A316" s="89" t="s">
        <v>507</v>
      </c>
      <c r="B316" s="82" t="s">
        <v>299</v>
      </c>
      <c r="C316" s="83" t="s">
        <v>300</v>
      </c>
      <c r="D316" s="84" t="s">
        <v>51</v>
      </c>
      <c r="E316" s="85"/>
      <c r="F316" s="83" t="s">
        <v>79</v>
      </c>
      <c r="G316" s="84" t="s">
        <v>144</v>
      </c>
      <c r="H316" s="86">
        <v>140</v>
      </c>
      <c r="I316" s="87"/>
      <c r="J316" s="88">
        <f t="shared" si="4"/>
        <v>0</v>
      </c>
    </row>
    <row r="317" spans="1:10" s="66" customFormat="1" ht="24">
      <c r="A317" s="89" t="s">
        <v>508</v>
      </c>
      <c r="B317" s="82" t="s">
        <v>185</v>
      </c>
      <c r="C317" s="83" t="s">
        <v>186</v>
      </c>
      <c r="D317" s="84" t="s">
        <v>51</v>
      </c>
      <c r="E317" s="85"/>
      <c r="F317" s="83" t="s">
        <v>83</v>
      </c>
      <c r="G317" s="84" t="s">
        <v>152</v>
      </c>
      <c r="H317" s="86">
        <v>35</v>
      </c>
      <c r="I317" s="87"/>
      <c r="J317" s="88">
        <f t="shared" si="4"/>
        <v>0</v>
      </c>
    </row>
    <row r="318" spans="1:10" s="66" customFormat="1" ht="22.8">
      <c r="A318" s="89" t="s">
        <v>509</v>
      </c>
      <c r="B318" s="82" t="s">
        <v>93</v>
      </c>
      <c r="C318" s="83" t="s">
        <v>94</v>
      </c>
      <c r="D318" s="84" t="s">
        <v>51</v>
      </c>
      <c r="E318" s="85"/>
      <c r="F318" s="83" t="s">
        <v>87</v>
      </c>
      <c r="G318" s="84" t="s">
        <v>188</v>
      </c>
      <c r="H318" s="86">
        <v>2.04</v>
      </c>
      <c r="I318" s="87"/>
      <c r="J318" s="88">
        <f t="shared" si="4"/>
        <v>0</v>
      </c>
    </row>
    <row r="319" spans="1:10" s="66" customFormat="1" ht="22.8">
      <c r="A319" s="89" t="s">
        <v>510</v>
      </c>
      <c r="B319" s="82" t="s">
        <v>190</v>
      </c>
      <c r="C319" s="83" t="s">
        <v>191</v>
      </c>
      <c r="D319" s="84" t="s">
        <v>51</v>
      </c>
      <c r="E319" s="85"/>
      <c r="F319" s="83" t="s">
        <v>91</v>
      </c>
      <c r="G319" s="84" t="s">
        <v>188</v>
      </c>
      <c r="H319" s="86">
        <v>2.04</v>
      </c>
      <c r="I319" s="87"/>
      <c r="J319" s="88">
        <f t="shared" si="4"/>
        <v>0</v>
      </c>
    </row>
    <row r="320" spans="1:10" s="66" customFormat="1" ht="24">
      <c r="A320" s="89" t="s">
        <v>511</v>
      </c>
      <c r="B320" s="82" t="s">
        <v>193</v>
      </c>
      <c r="C320" s="83" t="s">
        <v>194</v>
      </c>
      <c r="D320" s="84" t="s">
        <v>51</v>
      </c>
      <c r="E320" s="85"/>
      <c r="F320" s="83" t="s">
        <v>95</v>
      </c>
      <c r="G320" s="84" t="s">
        <v>96</v>
      </c>
      <c r="H320" s="86">
        <v>1.4E-2</v>
      </c>
      <c r="I320" s="87"/>
      <c r="J320" s="88">
        <f t="shared" si="4"/>
        <v>0</v>
      </c>
    </row>
    <row r="321" spans="1:10" s="66" customFormat="1" ht="34.200000000000003">
      <c r="A321" s="89" t="s">
        <v>512</v>
      </c>
      <c r="B321" s="82" t="s">
        <v>196</v>
      </c>
      <c r="C321" s="83" t="s">
        <v>197</v>
      </c>
      <c r="D321" s="84" t="s">
        <v>51</v>
      </c>
      <c r="E321" s="85"/>
      <c r="F321" s="83" t="s">
        <v>100</v>
      </c>
      <c r="G321" s="84" t="s">
        <v>96</v>
      </c>
      <c r="H321" s="86">
        <v>4.7999999999999996E-3</v>
      </c>
      <c r="I321" s="87"/>
      <c r="J321" s="88">
        <f t="shared" si="4"/>
        <v>0</v>
      </c>
    </row>
    <row r="322" spans="1:10" s="66" customFormat="1" ht="36">
      <c r="A322" s="89" t="s">
        <v>513</v>
      </c>
      <c r="B322" s="82" t="s">
        <v>309</v>
      </c>
      <c r="C322" s="83" t="s">
        <v>310</v>
      </c>
      <c r="D322" s="84" t="s">
        <v>51</v>
      </c>
      <c r="E322" s="85"/>
      <c r="F322" s="83" t="s">
        <v>104</v>
      </c>
      <c r="G322" s="84" t="s">
        <v>96</v>
      </c>
      <c r="H322" s="86">
        <v>1.35E-2</v>
      </c>
      <c r="I322" s="87"/>
      <c r="J322" s="88">
        <f t="shared" si="4"/>
        <v>0</v>
      </c>
    </row>
    <row r="323" spans="1:10" s="66" customFormat="1" ht="22.8">
      <c r="A323" s="89" t="s">
        <v>514</v>
      </c>
      <c r="B323" s="82" t="s">
        <v>203</v>
      </c>
      <c r="C323" s="83" t="s">
        <v>204</v>
      </c>
      <c r="D323" s="84" t="s">
        <v>51</v>
      </c>
      <c r="E323" s="85"/>
      <c r="F323" s="83" t="s">
        <v>109</v>
      </c>
      <c r="G323" s="84" t="s">
        <v>53</v>
      </c>
      <c r="H323" s="86">
        <v>179.2</v>
      </c>
      <c r="I323" s="87"/>
      <c r="J323" s="88">
        <f t="shared" si="4"/>
        <v>0</v>
      </c>
    </row>
    <row r="324" spans="1:10" s="66" customFormat="1" ht="22.8">
      <c r="A324" s="89" t="s">
        <v>515</v>
      </c>
      <c r="B324" s="82" t="s">
        <v>206</v>
      </c>
      <c r="C324" s="83" t="s">
        <v>207</v>
      </c>
      <c r="D324" s="84" t="s">
        <v>51</v>
      </c>
      <c r="E324" s="85"/>
      <c r="F324" s="83" t="s">
        <v>113</v>
      </c>
      <c r="G324" s="84" t="s">
        <v>96</v>
      </c>
      <c r="H324" s="86">
        <v>3.5000000000000001E-3</v>
      </c>
      <c r="I324" s="87"/>
      <c r="J324" s="88">
        <f t="shared" si="4"/>
        <v>0</v>
      </c>
    </row>
    <row r="325" spans="1:10" s="66" customFormat="1" ht="22.8">
      <c r="A325" s="89" t="s">
        <v>516</v>
      </c>
      <c r="B325" s="82" t="s">
        <v>209</v>
      </c>
      <c r="C325" s="83" t="s">
        <v>210</v>
      </c>
      <c r="D325" s="84" t="s">
        <v>51</v>
      </c>
      <c r="E325" s="85"/>
      <c r="F325" s="83" t="s">
        <v>117</v>
      </c>
      <c r="G325" s="84" t="s">
        <v>211</v>
      </c>
      <c r="H325" s="86">
        <v>0.48</v>
      </c>
      <c r="I325" s="87"/>
      <c r="J325" s="88">
        <f t="shared" si="4"/>
        <v>0</v>
      </c>
    </row>
    <row r="326" spans="1:10" s="66" customFormat="1" ht="34.200000000000003">
      <c r="A326" s="89" t="s">
        <v>517</v>
      </c>
      <c r="B326" s="82" t="s">
        <v>213</v>
      </c>
      <c r="C326" s="83" t="s">
        <v>214</v>
      </c>
      <c r="D326" s="84" t="s">
        <v>51</v>
      </c>
      <c r="E326" s="85"/>
      <c r="F326" s="83" t="s">
        <v>121</v>
      </c>
      <c r="G326" s="84" t="s">
        <v>63</v>
      </c>
      <c r="H326" s="86">
        <v>38.5</v>
      </c>
      <c r="I326" s="87"/>
      <c r="J326" s="88">
        <f t="shared" si="4"/>
        <v>0</v>
      </c>
    </row>
    <row r="327" spans="1:10" s="66" customFormat="1" ht="22.8">
      <c r="A327" s="89" t="s">
        <v>518</v>
      </c>
      <c r="B327" s="82" t="s">
        <v>220</v>
      </c>
      <c r="C327" s="83" t="s">
        <v>221</v>
      </c>
      <c r="D327" s="84" t="s">
        <v>51</v>
      </c>
      <c r="E327" s="85"/>
      <c r="F327" s="83" t="s">
        <v>125</v>
      </c>
      <c r="G327" s="84" t="s">
        <v>58</v>
      </c>
      <c r="H327" s="86">
        <v>1</v>
      </c>
      <c r="I327" s="87"/>
      <c r="J327" s="88">
        <f t="shared" si="4"/>
        <v>0</v>
      </c>
    </row>
    <row r="328" spans="1:10" s="66" customFormat="1" ht="22.8">
      <c r="A328" s="89" t="s">
        <v>519</v>
      </c>
      <c r="B328" s="82" t="s">
        <v>225</v>
      </c>
      <c r="C328" s="83" t="s">
        <v>226</v>
      </c>
      <c r="D328" s="84" t="s">
        <v>51</v>
      </c>
      <c r="E328" s="85"/>
      <c r="F328" s="83" t="s">
        <v>129</v>
      </c>
      <c r="G328" s="84" t="s">
        <v>105</v>
      </c>
      <c r="H328" s="86">
        <v>4.8</v>
      </c>
      <c r="I328" s="87"/>
      <c r="J328" s="88">
        <f t="shared" si="4"/>
        <v>0</v>
      </c>
    </row>
    <row r="329" spans="1:10" s="66" customFormat="1" ht="24">
      <c r="A329" s="89" t="s">
        <v>520</v>
      </c>
      <c r="B329" s="82" t="s">
        <v>521</v>
      </c>
      <c r="C329" s="83" t="s">
        <v>522</v>
      </c>
      <c r="D329" s="84"/>
      <c r="E329" s="85" t="s">
        <v>521</v>
      </c>
      <c r="F329" s="83" t="s">
        <v>330</v>
      </c>
      <c r="G329" s="84"/>
      <c r="H329" s="86"/>
      <c r="I329" s="87"/>
      <c r="J329" s="88" t="str">
        <f t="shared" si="4"/>
        <v/>
      </c>
    </row>
    <row r="330" spans="1:10" s="66" customFormat="1" ht="36">
      <c r="A330" s="89" t="s">
        <v>523</v>
      </c>
      <c r="B330" s="82" t="s">
        <v>163</v>
      </c>
      <c r="C330" s="83" t="s">
        <v>164</v>
      </c>
      <c r="D330" s="84" t="s">
        <v>51</v>
      </c>
      <c r="E330" s="85"/>
      <c r="F330" s="83"/>
      <c r="G330" s="84" t="s">
        <v>152</v>
      </c>
      <c r="H330" s="86">
        <v>38</v>
      </c>
      <c r="I330" s="87"/>
      <c r="J330" s="88">
        <f t="shared" si="4"/>
        <v>0</v>
      </c>
    </row>
    <row r="331" spans="1:10" s="66" customFormat="1" ht="36">
      <c r="A331" s="89" t="s">
        <v>524</v>
      </c>
      <c r="B331" s="82" t="s">
        <v>367</v>
      </c>
      <c r="C331" s="83" t="s">
        <v>167</v>
      </c>
      <c r="D331" s="84" t="s">
        <v>51</v>
      </c>
      <c r="E331" s="85"/>
      <c r="F331" s="83"/>
      <c r="G331" s="84" t="s">
        <v>144</v>
      </c>
      <c r="H331" s="86">
        <v>137</v>
      </c>
      <c r="I331" s="87"/>
      <c r="J331" s="88">
        <f t="shared" si="4"/>
        <v>0</v>
      </c>
    </row>
    <row r="332" spans="1:10" s="66" customFormat="1" ht="24">
      <c r="A332" s="89" t="s">
        <v>525</v>
      </c>
      <c r="B332" s="82" t="s">
        <v>169</v>
      </c>
      <c r="C332" s="83" t="s">
        <v>170</v>
      </c>
      <c r="D332" s="84" t="s">
        <v>51</v>
      </c>
      <c r="E332" s="85"/>
      <c r="F332" s="83"/>
      <c r="G332" s="84" t="s">
        <v>144</v>
      </c>
      <c r="H332" s="86">
        <v>48</v>
      </c>
      <c r="I332" s="87"/>
      <c r="J332" s="88">
        <f t="shared" si="4"/>
        <v>0</v>
      </c>
    </row>
    <row r="333" spans="1:10" s="66" customFormat="1" ht="24">
      <c r="A333" s="89" t="s">
        <v>526</v>
      </c>
      <c r="B333" s="82" t="s">
        <v>172</v>
      </c>
      <c r="C333" s="83" t="s">
        <v>173</v>
      </c>
      <c r="D333" s="84" t="s">
        <v>51</v>
      </c>
      <c r="E333" s="85"/>
      <c r="F333" s="83"/>
      <c r="G333" s="84" t="s">
        <v>174</v>
      </c>
      <c r="H333" s="86">
        <v>1</v>
      </c>
      <c r="I333" s="87"/>
      <c r="J333" s="88">
        <f t="shared" si="4"/>
        <v>0</v>
      </c>
    </row>
    <row r="334" spans="1:10" s="66" customFormat="1" ht="48">
      <c r="A334" s="89" t="s">
        <v>527</v>
      </c>
      <c r="B334" s="82" t="s">
        <v>473</v>
      </c>
      <c r="C334" s="83" t="s">
        <v>371</v>
      </c>
      <c r="D334" s="84" t="s">
        <v>51</v>
      </c>
      <c r="E334" s="85"/>
      <c r="F334" s="83"/>
      <c r="G334" s="84" t="s">
        <v>144</v>
      </c>
      <c r="H334" s="86">
        <v>48</v>
      </c>
      <c r="I334" s="87"/>
      <c r="J334" s="88">
        <f t="shared" si="4"/>
        <v>0</v>
      </c>
    </row>
    <row r="335" spans="1:10" s="66" customFormat="1" ht="22.8">
      <c r="A335" s="89" t="s">
        <v>528</v>
      </c>
      <c r="B335" s="82" t="s">
        <v>179</v>
      </c>
      <c r="C335" s="83" t="s">
        <v>180</v>
      </c>
      <c r="D335" s="84" t="s">
        <v>51</v>
      </c>
      <c r="E335" s="85"/>
      <c r="F335" s="83"/>
      <c r="G335" s="84" t="s">
        <v>144</v>
      </c>
      <c r="H335" s="86">
        <v>48</v>
      </c>
      <c r="I335" s="87"/>
      <c r="J335" s="88">
        <f t="shared" si="4"/>
        <v>0</v>
      </c>
    </row>
    <row r="336" spans="1:10" s="66" customFormat="1" ht="48">
      <c r="A336" s="89" t="s">
        <v>529</v>
      </c>
      <c r="B336" s="82" t="s">
        <v>182</v>
      </c>
      <c r="C336" s="83" t="s">
        <v>183</v>
      </c>
      <c r="D336" s="84" t="s">
        <v>51</v>
      </c>
      <c r="E336" s="85"/>
      <c r="F336" s="83"/>
      <c r="G336" s="84" t="s">
        <v>144</v>
      </c>
      <c r="H336" s="86">
        <v>137</v>
      </c>
      <c r="I336" s="87"/>
      <c r="J336" s="88">
        <f t="shared" si="4"/>
        <v>0</v>
      </c>
    </row>
    <row r="337" spans="1:10" s="66" customFormat="1" ht="24">
      <c r="A337" s="89" t="s">
        <v>530</v>
      </c>
      <c r="B337" s="82" t="s">
        <v>185</v>
      </c>
      <c r="C337" s="83" t="s">
        <v>186</v>
      </c>
      <c r="D337" s="84" t="s">
        <v>51</v>
      </c>
      <c r="E337" s="85"/>
      <c r="F337" s="83"/>
      <c r="G337" s="84" t="s">
        <v>152</v>
      </c>
      <c r="H337" s="86">
        <v>38</v>
      </c>
      <c r="I337" s="87"/>
      <c r="J337" s="88">
        <f t="shared" si="4"/>
        <v>0</v>
      </c>
    </row>
    <row r="338" spans="1:10" s="66" customFormat="1" ht="22.8">
      <c r="A338" s="89" t="s">
        <v>531</v>
      </c>
      <c r="B338" s="82" t="s">
        <v>93</v>
      </c>
      <c r="C338" s="83" t="s">
        <v>94</v>
      </c>
      <c r="D338" s="84" t="s">
        <v>51</v>
      </c>
      <c r="E338" s="85"/>
      <c r="F338" s="83"/>
      <c r="G338" s="84" t="s">
        <v>188</v>
      </c>
      <c r="H338" s="86">
        <v>2.4649999999999999</v>
      </c>
      <c r="I338" s="87"/>
      <c r="J338" s="88">
        <f t="shared" si="4"/>
        <v>0</v>
      </c>
    </row>
    <row r="339" spans="1:10" s="66" customFormat="1" ht="22.8">
      <c r="A339" s="89" t="s">
        <v>532</v>
      </c>
      <c r="B339" s="82" t="s">
        <v>190</v>
      </c>
      <c r="C339" s="83" t="s">
        <v>191</v>
      </c>
      <c r="D339" s="84" t="s">
        <v>51</v>
      </c>
      <c r="E339" s="85"/>
      <c r="F339" s="83"/>
      <c r="G339" s="84" t="s">
        <v>188</v>
      </c>
      <c r="H339" s="86">
        <v>2.4649999999999999</v>
      </c>
      <c r="I339" s="87"/>
      <c r="J339" s="88">
        <f t="shared" si="4"/>
        <v>0</v>
      </c>
    </row>
    <row r="340" spans="1:10" s="66" customFormat="1" ht="24">
      <c r="A340" s="89" t="s">
        <v>533</v>
      </c>
      <c r="B340" s="82" t="s">
        <v>193</v>
      </c>
      <c r="C340" s="83" t="s">
        <v>194</v>
      </c>
      <c r="D340" s="84" t="s">
        <v>51</v>
      </c>
      <c r="E340" s="85"/>
      <c r="F340" s="83"/>
      <c r="G340" s="84" t="s">
        <v>96</v>
      </c>
      <c r="H340" s="86">
        <v>1.37E-2</v>
      </c>
      <c r="I340" s="87"/>
      <c r="J340" s="88">
        <f t="shared" si="4"/>
        <v>0</v>
      </c>
    </row>
    <row r="341" spans="1:10" s="66" customFormat="1" ht="24">
      <c r="A341" s="89" t="s">
        <v>534</v>
      </c>
      <c r="B341" s="82" t="s">
        <v>196</v>
      </c>
      <c r="C341" s="83" t="s">
        <v>197</v>
      </c>
      <c r="D341" s="84" t="s">
        <v>51</v>
      </c>
      <c r="E341" s="85"/>
      <c r="F341" s="83"/>
      <c r="G341" s="84" t="s">
        <v>96</v>
      </c>
      <c r="H341" s="86">
        <v>4.7999999999999996E-3</v>
      </c>
      <c r="I341" s="87"/>
      <c r="J341" s="88">
        <f t="shared" si="4"/>
        <v>0</v>
      </c>
    </row>
    <row r="342" spans="1:10" s="66" customFormat="1" ht="36">
      <c r="A342" s="89" t="s">
        <v>535</v>
      </c>
      <c r="B342" s="82" t="s">
        <v>309</v>
      </c>
      <c r="C342" s="83" t="s">
        <v>310</v>
      </c>
      <c r="D342" s="84" t="s">
        <v>51</v>
      </c>
      <c r="E342" s="85"/>
      <c r="F342" s="83"/>
      <c r="G342" s="84" t="s">
        <v>96</v>
      </c>
      <c r="H342" s="86">
        <v>1.3063E-2</v>
      </c>
      <c r="I342" s="87"/>
      <c r="J342" s="88">
        <f t="shared" si="4"/>
        <v>0</v>
      </c>
    </row>
    <row r="343" spans="1:10" s="66" customFormat="1" ht="22.8">
      <c r="A343" s="89" t="s">
        <v>536</v>
      </c>
      <c r="B343" s="82" t="s">
        <v>203</v>
      </c>
      <c r="C343" s="83" t="s">
        <v>204</v>
      </c>
      <c r="D343" s="84" t="s">
        <v>51</v>
      </c>
      <c r="E343" s="85"/>
      <c r="F343" s="83"/>
      <c r="G343" s="84" t="s">
        <v>53</v>
      </c>
      <c r="H343" s="86">
        <v>175.36</v>
      </c>
      <c r="I343" s="87"/>
      <c r="J343" s="88">
        <f t="shared" si="4"/>
        <v>0</v>
      </c>
    </row>
    <row r="344" spans="1:10" s="66" customFormat="1" ht="22.8">
      <c r="A344" s="89" t="s">
        <v>537</v>
      </c>
      <c r="B344" s="82" t="s">
        <v>206</v>
      </c>
      <c r="C344" s="83" t="s">
        <v>207</v>
      </c>
      <c r="D344" s="84" t="s">
        <v>51</v>
      </c>
      <c r="E344" s="85"/>
      <c r="F344" s="83"/>
      <c r="G344" s="84" t="s">
        <v>96</v>
      </c>
      <c r="H344" s="86">
        <v>3.8E-3</v>
      </c>
      <c r="I344" s="87"/>
      <c r="J344" s="88">
        <f t="shared" si="4"/>
        <v>0</v>
      </c>
    </row>
    <row r="345" spans="1:10" s="66" customFormat="1" ht="22.8">
      <c r="A345" s="89" t="s">
        <v>538</v>
      </c>
      <c r="B345" s="82" t="s">
        <v>209</v>
      </c>
      <c r="C345" s="83" t="s">
        <v>210</v>
      </c>
      <c r="D345" s="84" t="s">
        <v>51</v>
      </c>
      <c r="E345" s="85"/>
      <c r="F345" s="83"/>
      <c r="G345" s="84" t="s">
        <v>211</v>
      </c>
      <c r="H345" s="86">
        <v>0.48</v>
      </c>
      <c r="I345" s="87"/>
      <c r="J345" s="88">
        <f t="shared" si="4"/>
        <v>0</v>
      </c>
    </row>
    <row r="346" spans="1:10" s="66" customFormat="1" ht="24">
      <c r="A346" s="89" t="s">
        <v>539</v>
      </c>
      <c r="B346" s="82" t="s">
        <v>213</v>
      </c>
      <c r="C346" s="83" t="s">
        <v>214</v>
      </c>
      <c r="D346" s="84" t="s">
        <v>51</v>
      </c>
      <c r="E346" s="85"/>
      <c r="F346" s="83"/>
      <c r="G346" s="84" t="s">
        <v>63</v>
      </c>
      <c r="H346" s="86">
        <v>41.8</v>
      </c>
      <c r="I346" s="87"/>
      <c r="J346" s="88">
        <f t="shared" si="4"/>
        <v>0</v>
      </c>
    </row>
    <row r="347" spans="1:10" s="66" customFormat="1" ht="22.8">
      <c r="A347" s="89" t="s">
        <v>540</v>
      </c>
      <c r="B347" s="82" t="s">
        <v>220</v>
      </c>
      <c r="C347" s="83" t="s">
        <v>221</v>
      </c>
      <c r="D347" s="84" t="s">
        <v>51</v>
      </c>
      <c r="E347" s="85"/>
      <c r="F347" s="83"/>
      <c r="G347" s="84" t="s">
        <v>58</v>
      </c>
      <c r="H347" s="86">
        <v>1</v>
      </c>
      <c r="I347" s="87"/>
      <c r="J347" s="88">
        <f t="shared" si="4"/>
        <v>0</v>
      </c>
    </row>
    <row r="348" spans="1:10" s="66" customFormat="1" ht="22.8">
      <c r="A348" s="89" t="s">
        <v>541</v>
      </c>
      <c r="B348" s="82" t="s">
        <v>225</v>
      </c>
      <c r="C348" s="83" t="s">
        <v>226</v>
      </c>
      <c r="D348" s="84" t="s">
        <v>51</v>
      </c>
      <c r="E348" s="85"/>
      <c r="F348" s="83"/>
      <c r="G348" s="84" t="s">
        <v>105</v>
      </c>
      <c r="H348" s="86">
        <v>4.8</v>
      </c>
      <c r="I348" s="87"/>
      <c r="J348" s="88">
        <f t="shared" ref="J348:J375" si="5">IFERROR(IF(H348="","",I348*H348),0)</f>
        <v>0</v>
      </c>
    </row>
    <row r="349" spans="1:10" s="66" customFormat="1" ht="24">
      <c r="A349" s="89" t="s">
        <v>542</v>
      </c>
      <c r="B349" s="82" t="s">
        <v>543</v>
      </c>
      <c r="C349" s="83" t="s">
        <v>544</v>
      </c>
      <c r="D349" s="84"/>
      <c r="E349" s="85" t="s">
        <v>543</v>
      </c>
      <c r="F349" s="83" t="s">
        <v>330</v>
      </c>
      <c r="G349" s="84"/>
      <c r="H349" s="86"/>
      <c r="I349" s="87"/>
      <c r="J349" s="88" t="str">
        <f t="shared" si="5"/>
        <v/>
      </c>
    </row>
    <row r="350" spans="1:10" s="66" customFormat="1" ht="22.8">
      <c r="A350" s="89" t="s">
        <v>545</v>
      </c>
      <c r="B350" s="82" t="s">
        <v>49</v>
      </c>
      <c r="C350" s="83" t="s">
        <v>50</v>
      </c>
      <c r="D350" s="84" t="s">
        <v>51</v>
      </c>
      <c r="E350" s="85"/>
      <c r="F350" s="83"/>
      <c r="G350" s="84" t="s">
        <v>144</v>
      </c>
      <c r="H350" s="86">
        <v>2.4</v>
      </c>
      <c r="I350" s="87"/>
      <c r="J350" s="88">
        <f t="shared" si="5"/>
        <v>0</v>
      </c>
    </row>
    <row r="351" spans="1:10" s="66" customFormat="1" ht="24">
      <c r="A351" s="89" t="s">
        <v>546</v>
      </c>
      <c r="B351" s="82" t="s">
        <v>146</v>
      </c>
      <c r="C351" s="83" t="s">
        <v>234</v>
      </c>
      <c r="D351" s="84" t="s">
        <v>51</v>
      </c>
      <c r="E351" s="85"/>
      <c r="F351" s="83"/>
      <c r="G351" s="84" t="s">
        <v>148</v>
      </c>
      <c r="H351" s="86">
        <v>3</v>
      </c>
      <c r="I351" s="87"/>
      <c r="J351" s="88">
        <f t="shared" si="5"/>
        <v>0</v>
      </c>
    </row>
    <row r="352" spans="1:10" s="66" customFormat="1" ht="24">
      <c r="A352" s="89" t="s">
        <v>547</v>
      </c>
      <c r="B352" s="82" t="s">
        <v>236</v>
      </c>
      <c r="C352" s="83" t="s">
        <v>279</v>
      </c>
      <c r="D352" s="84" t="s">
        <v>51</v>
      </c>
      <c r="E352" s="85"/>
      <c r="F352" s="83"/>
      <c r="G352" s="84" t="s">
        <v>152</v>
      </c>
      <c r="H352" s="86">
        <v>2.2000000000000002</v>
      </c>
      <c r="I352" s="87"/>
      <c r="J352" s="88">
        <f t="shared" si="5"/>
        <v>0</v>
      </c>
    </row>
    <row r="353" spans="1:10" s="66" customFormat="1" ht="22.8">
      <c r="A353" s="89" t="s">
        <v>548</v>
      </c>
      <c r="B353" s="82" t="s">
        <v>65</v>
      </c>
      <c r="C353" s="83" t="s">
        <v>66</v>
      </c>
      <c r="D353" s="84" t="s">
        <v>51</v>
      </c>
      <c r="E353" s="85"/>
      <c r="F353" s="83"/>
      <c r="G353" s="84" t="s">
        <v>144</v>
      </c>
      <c r="H353" s="86">
        <v>1.1000000000000001</v>
      </c>
      <c r="I353" s="87"/>
      <c r="J353" s="88">
        <f t="shared" si="5"/>
        <v>0</v>
      </c>
    </row>
    <row r="354" spans="1:10" s="66" customFormat="1" ht="36">
      <c r="A354" s="89" t="s">
        <v>549</v>
      </c>
      <c r="B354" s="82" t="s">
        <v>155</v>
      </c>
      <c r="C354" s="83" t="s">
        <v>240</v>
      </c>
      <c r="D354" s="84" t="s">
        <v>51</v>
      </c>
      <c r="E354" s="85"/>
      <c r="F354" s="83"/>
      <c r="G354" s="84" t="s">
        <v>144</v>
      </c>
      <c r="H354" s="86">
        <v>2.4</v>
      </c>
      <c r="I354" s="87"/>
      <c r="J354" s="88">
        <f t="shared" si="5"/>
        <v>0</v>
      </c>
    </row>
    <row r="355" spans="1:10" s="66" customFormat="1" ht="24">
      <c r="A355" s="89" t="s">
        <v>550</v>
      </c>
      <c r="B355" s="82" t="s">
        <v>158</v>
      </c>
      <c r="C355" s="83" t="s">
        <v>159</v>
      </c>
      <c r="D355" s="84" t="s">
        <v>51</v>
      </c>
      <c r="E355" s="85"/>
      <c r="F355" s="83"/>
      <c r="G355" s="84" t="s">
        <v>152</v>
      </c>
      <c r="H355" s="86">
        <v>2.2000000000000002</v>
      </c>
      <c r="I355" s="87"/>
      <c r="J355" s="88">
        <f t="shared" si="5"/>
        <v>0</v>
      </c>
    </row>
    <row r="356" spans="1:10" s="66" customFormat="1" ht="22.8">
      <c r="A356" s="89" t="s">
        <v>551</v>
      </c>
      <c r="B356" s="82" t="s">
        <v>77</v>
      </c>
      <c r="C356" s="83" t="s">
        <v>78</v>
      </c>
      <c r="D356" s="84" t="s">
        <v>51</v>
      </c>
      <c r="E356" s="85"/>
      <c r="F356" s="83"/>
      <c r="G356" s="84" t="s">
        <v>152</v>
      </c>
      <c r="H356" s="86">
        <v>2.2000000000000002</v>
      </c>
      <c r="I356" s="87"/>
      <c r="J356" s="88">
        <f t="shared" si="5"/>
        <v>0</v>
      </c>
    </row>
    <row r="357" spans="1:10" s="66" customFormat="1" ht="24">
      <c r="A357" s="89" t="s">
        <v>552</v>
      </c>
      <c r="B357" s="82" t="s">
        <v>244</v>
      </c>
      <c r="C357" s="83" t="s">
        <v>245</v>
      </c>
      <c r="D357" s="84" t="s">
        <v>51</v>
      </c>
      <c r="E357" s="85"/>
      <c r="F357" s="83"/>
      <c r="G357" s="84" t="s">
        <v>148</v>
      </c>
      <c r="H357" s="86">
        <v>1</v>
      </c>
      <c r="I357" s="87"/>
      <c r="J357" s="88">
        <f t="shared" si="5"/>
        <v>0</v>
      </c>
    </row>
    <row r="358" spans="1:10" s="66" customFormat="1" ht="22.8">
      <c r="A358" s="89" t="s">
        <v>553</v>
      </c>
      <c r="B358" s="82" t="s">
        <v>247</v>
      </c>
      <c r="C358" s="83" t="s">
        <v>248</v>
      </c>
      <c r="D358" s="84" t="s">
        <v>51</v>
      </c>
      <c r="E358" s="85"/>
      <c r="F358" s="83"/>
      <c r="G358" s="84" t="s">
        <v>144</v>
      </c>
      <c r="H358" s="86">
        <v>1.9</v>
      </c>
      <c r="I358" s="87"/>
      <c r="J358" s="88">
        <f t="shared" si="5"/>
        <v>0</v>
      </c>
    </row>
    <row r="359" spans="1:10" s="66" customFormat="1" ht="36">
      <c r="A359" s="89" t="s">
        <v>554</v>
      </c>
      <c r="B359" s="82" t="s">
        <v>250</v>
      </c>
      <c r="C359" s="83" t="s">
        <v>251</v>
      </c>
      <c r="D359" s="84" t="s">
        <v>51</v>
      </c>
      <c r="E359" s="85"/>
      <c r="F359" s="83"/>
      <c r="G359" s="84" t="s">
        <v>144</v>
      </c>
      <c r="H359" s="86">
        <v>1.9</v>
      </c>
      <c r="I359" s="87"/>
      <c r="J359" s="88">
        <f t="shared" si="5"/>
        <v>0</v>
      </c>
    </row>
    <row r="360" spans="1:10" s="66" customFormat="1" ht="22.8">
      <c r="A360" s="89" t="s">
        <v>555</v>
      </c>
      <c r="B360" s="82" t="s">
        <v>81</v>
      </c>
      <c r="C360" s="83" t="s">
        <v>82</v>
      </c>
      <c r="D360" s="84" t="s">
        <v>51</v>
      </c>
      <c r="E360" s="85"/>
      <c r="F360" s="83"/>
      <c r="G360" s="84" t="s">
        <v>152</v>
      </c>
      <c r="H360" s="86">
        <v>13.7</v>
      </c>
      <c r="I360" s="87"/>
      <c r="J360" s="88">
        <f t="shared" si="5"/>
        <v>0</v>
      </c>
    </row>
    <row r="361" spans="1:10" s="66" customFormat="1" ht="36">
      <c r="A361" s="89" t="s">
        <v>556</v>
      </c>
      <c r="B361" s="82" t="s">
        <v>254</v>
      </c>
      <c r="C361" s="83" t="s">
        <v>255</v>
      </c>
      <c r="D361" s="84" t="s">
        <v>51</v>
      </c>
      <c r="E361" s="85"/>
      <c r="F361" s="83"/>
      <c r="G361" s="84" t="s">
        <v>144</v>
      </c>
      <c r="H361" s="86">
        <v>4.3</v>
      </c>
      <c r="I361" s="87"/>
      <c r="J361" s="88">
        <f t="shared" si="5"/>
        <v>0</v>
      </c>
    </row>
    <row r="362" spans="1:10" s="66" customFormat="1" ht="22.8">
      <c r="A362" s="89" t="s">
        <v>557</v>
      </c>
      <c r="B362" s="82" t="s">
        <v>89</v>
      </c>
      <c r="C362" s="83" t="s">
        <v>90</v>
      </c>
      <c r="D362" s="84" t="s">
        <v>51</v>
      </c>
      <c r="E362" s="85"/>
      <c r="F362" s="83"/>
      <c r="G362" s="84" t="s">
        <v>144</v>
      </c>
      <c r="H362" s="86">
        <v>4.3</v>
      </c>
      <c r="I362" s="87"/>
      <c r="J362" s="88">
        <f t="shared" si="5"/>
        <v>0</v>
      </c>
    </row>
    <row r="363" spans="1:10" s="66" customFormat="1" ht="22.8">
      <c r="A363" s="89" t="s">
        <v>558</v>
      </c>
      <c r="B363" s="82" t="s">
        <v>93</v>
      </c>
      <c r="C363" s="83" t="s">
        <v>94</v>
      </c>
      <c r="D363" s="84" t="s">
        <v>51</v>
      </c>
      <c r="E363" s="85"/>
      <c r="F363" s="83"/>
      <c r="G363" s="84" t="s">
        <v>188</v>
      </c>
      <c r="H363" s="86">
        <v>0.89</v>
      </c>
      <c r="I363" s="87"/>
      <c r="J363" s="88">
        <f t="shared" si="5"/>
        <v>0</v>
      </c>
    </row>
    <row r="364" spans="1:10" s="66" customFormat="1" ht="22.8">
      <c r="A364" s="89" t="s">
        <v>559</v>
      </c>
      <c r="B364" s="82" t="s">
        <v>98</v>
      </c>
      <c r="C364" s="83" t="s">
        <v>99</v>
      </c>
      <c r="D364" s="84" t="s">
        <v>51</v>
      </c>
      <c r="E364" s="85"/>
      <c r="F364" s="83"/>
      <c r="G364" s="84" t="s">
        <v>188</v>
      </c>
      <c r="H364" s="86">
        <v>0.89</v>
      </c>
      <c r="I364" s="87"/>
      <c r="J364" s="88">
        <f t="shared" si="5"/>
        <v>0</v>
      </c>
    </row>
    <row r="365" spans="1:10" s="66" customFormat="1" ht="22.8">
      <c r="A365" s="89" t="s">
        <v>560</v>
      </c>
      <c r="B365" s="82" t="s">
        <v>260</v>
      </c>
      <c r="C365" s="83" t="s">
        <v>261</v>
      </c>
      <c r="D365" s="84" t="s">
        <v>51</v>
      </c>
      <c r="E365" s="85"/>
      <c r="F365" s="83"/>
      <c r="G365" s="84" t="s">
        <v>53</v>
      </c>
      <c r="H365" s="86">
        <v>1.9</v>
      </c>
      <c r="I365" s="87"/>
      <c r="J365" s="88">
        <f t="shared" si="5"/>
        <v>0</v>
      </c>
    </row>
    <row r="366" spans="1:10" s="66" customFormat="1" ht="22.8">
      <c r="A366" s="89" t="s">
        <v>561</v>
      </c>
      <c r="B366" s="82" t="s">
        <v>102</v>
      </c>
      <c r="C366" s="83" t="s">
        <v>103</v>
      </c>
      <c r="D366" s="84" t="s">
        <v>51</v>
      </c>
      <c r="E366" s="85"/>
      <c r="F366" s="83"/>
      <c r="G366" s="84" t="s">
        <v>105</v>
      </c>
      <c r="H366" s="86">
        <v>0.64500000000000002</v>
      </c>
      <c r="I366" s="87"/>
      <c r="J366" s="88">
        <f t="shared" si="5"/>
        <v>0</v>
      </c>
    </row>
    <row r="367" spans="1:10" s="66" customFormat="1" ht="22.8">
      <c r="A367" s="89" t="s">
        <v>562</v>
      </c>
      <c r="B367" s="82" t="s">
        <v>107</v>
      </c>
      <c r="C367" s="83" t="s">
        <v>108</v>
      </c>
      <c r="D367" s="84" t="s">
        <v>51</v>
      </c>
      <c r="E367" s="85"/>
      <c r="F367" s="83"/>
      <c r="G367" s="84" t="s">
        <v>105</v>
      </c>
      <c r="H367" s="86">
        <v>17.2</v>
      </c>
      <c r="I367" s="87"/>
      <c r="J367" s="88">
        <f t="shared" si="5"/>
        <v>0</v>
      </c>
    </row>
    <row r="368" spans="1:10" s="66" customFormat="1" ht="22.8">
      <c r="A368" s="89" t="s">
        <v>563</v>
      </c>
      <c r="B368" s="82" t="s">
        <v>111</v>
      </c>
      <c r="C368" s="83" t="s">
        <v>112</v>
      </c>
      <c r="D368" s="84" t="s">
        <v>51</v>
      </c>
      <c r="E368" s="85"/>
      <c r="F368" s="83"/>
      <c r="G368" s="84" t="s">
        <v>105</v>
      </c>
      <c r="H368" s="86">
        <v>214.7</v>
      </c>
      <c r="I368" s="87"/>
      <c r="J368" s="88">
        <f t="shared" si="5"/>
        <v>0</v>
      </c>
    </row>
    <row r="369" spans="1:228" s="66" customFormat="1" ht="22.8">
      <c r="A369" s="89" t="s">
        <v>564</v>
      </c>
      <c r="B369" s="82" t="s">
        <v>115</v>
      </c>
      <c r="C369" s="83" t="s">
        <v>116</v>
      </c>
      <c r="D369" s="84" t="s">
        <v>51</v>
      </c>
      <c r="E369" s="85"/>
      <c r="F369" s="83"/>
      <c r="G369" s="84" t="s">
        <v>58</v>
      </c>
      <c r="H369" s="86">
        <v>2.6</v>
      </c>
      <c r="I369" s="87"/>
      <c r="J369" s="88">
        <f t="shared" si="5"/>
        <v>0</v>
      </c>
    </row>
    <row r="370" spans="1:228" s="66" customFormat="1" ht="22.8">
      <c r="A370" s="89" t="s">
        <v>565</v>
      </c>
      <c r="B370" s="82" t="s">
        <v>119</v>
      </c>
      <c r="C370" s="83" t="s">
        <v>120</v>
      </c>
      <c r="D370" s="84" t="s">
        <v>51</v>
      </c>
      <c r="E370" s="85"/>
      <c r="F370" s="83"/>
      <c r="G370" s="84" t="s">
        <v>58</v>
      </c>
      <c r="H370" s="86">
        <v>20</v>
      </c>
      <c r="I370" s="87"/>
      <c r="J370" s="88">
        <f t="shared" si="5"/>
        <v>0</v>
      </c>
    </row>
    <row r="371" spans="1:228" s="66" customFormat="1" ht="22.8">
      <c r="A371" s="89" t="s">
        <v>566</v>
      </c>
      <c r="B371" s="82" t="s">
        <v>123</v>
      </c>
      <c r="C371" s="83" t="s">
        <v>124</v>
      </c>
      <c r="D371" s="84" t="s">
        <v>51</v>
      </c>
      <c r="E371" s="85"/>
      <c r="F371" s="83"/>
      <c r="G371" s="84" t="s">
        <v>58</v>
      </c>
      <c r="H371" s="86">
        <v>1.6</v>
      </c>
      <c r="I371" s="87"/>
      <c r="J371" s="88">
        <f t="shared" si="5"/>
        <v>0</v>
      </c>
    </row>
    <row r="372" spans="1:228" s="66" customFormat="1" ht="22.8">
      <c r="A372" s="89" t="s">
        <v>567</v>
      </c>
      <c r="B372" s="82" t="s">
        <v>127</v>
      </c>
      <c r="C372" s="83" t="s">
        <v>128</v>
      </c>
      <c r="D372" s="84" t="s">
        <v>51</v>
      </c>
      <c r="E372" s="85"/>
      <c r="F372" s="83"/>
      <c r="G372" s="84" t="s">
        <v>58</v>
      </c>
      <c r="H372" s="86">
        <v>8</v>
      </c>
      <c r="I372" s="87"/>
      <c r="J372" s="88">
        <f t="shared" si="5"/>
        <v>0</v>
      </c>
    </row>
    <row r="373" spans="1:228" s="66" customFormat="1" ht="22.8">
      <c r="A373" s="89" t="s">
        <v>568</v>
      </c>
      <c r="B373" s="82" t="s">
        <v>131</v>
      </c>
      <c r="C373" s="83" t="s">
        <v>132</v>
      </c>
      <c r="D373" s="84" t="s">
        <v>51</v>
      </c>
      <c r="E373" s="85"/>
      <c r="F373" s="83"/>
      <c r="G373" s="84" t="s">
        <v>63</v>
      </c>
      <c r="H373" s="86">
        <v>2.2440000000000002</v>
      </c>
      <c r="I373" s="87"/>
      <c r="J373" s="88">
        <f t="shared" si="5"/>
        <v>0</v>
      </c>
    </row>
    <row r="374" spans="1:228" s="66" customFormat="1" ht="22.8">
      <c r="A374" s="89" t="s">
        <v>569</v>
      </c>
      <c r="B374" s="82" t="s">
        <v>134</v>
      </c>
      <c r="C374" s="83" t="s">
        <v>135</v>
      </c>
      <c r="D374" s="84" t="s">
        <v>51</v>
      </c>
      <c r="E374" s="85"/>
      <c r="F374" s="83"/>
      <c r="G374" s="84" t="s">
        <v>63</v>
      </c>
      <c r="H374" s="86">
        <v>2.2799999999999998</v>
      </c>
      <c r="I374" s="87"/>
      <c r="J374" s="88">
        <f t="shared" si="5"/>
        <v>0</v>
      </c>
    </row>
    <row r="375" spans="1:228" s="66" customFormat="1" ht="22.8">
      <c r="A375" s="89" t="s">
        <v>570</v>
      </c>
      <c r="B375" s="82" t="s">
        <v>137</v>
      </c>
      <c r="C375" s="83" t="s">
        <v>138</v>
      </c>
      <c r="D375" s="84" t="s">
        <v>51</v>
      </c>
      <c r="E375" s="85"/>
      <c r="F375" s="83"/>
      <c r="G375" s="84" t="s">
        <v>53</v>
      </c>
      <c r="H375" s="86">
        <v>2.4</v>
      </c>
      <c r="I375" s="87"/>
      <c r="J375" s="88">
        <f t="shared" si="5"/>
        <v>0</v>
      </c>
    </row>
    <row r="376" spans="1:228" s="96" customFormat="1" ht="30" customHeight="1" thickBot="1">
      <c r="A376" s="91" t="s">
        <v>571</v>
      </c>
      <c r="B376" s="92"/>
      <c r="C376" s="92"/>
      <c r="D376" s="92"/>
      <c r="E376" s="92"/>
      <c r="F376" s="92"/>
      <c r="G376" s="92"/>
      <c r="H376" s="93"/>
      <c r="I376" s="94">
        <f>SUM(J27:J375)</f>
        <v>0</v>
      </c>
      <c r="J376" s="95"/>
      <c r="L376" s="66"/>
      <c r="M376" s="66"/>
      <c r="N376" s="66"/>
      <c r="O376" s="66"/>
      <c r="P376" s="66"/>
      <c r="Q376" s="66"/>
      <c r="R376" s="66"/>
      <c r="S376" s="66"/>
      <c r="T376" s="66"/>
      <c r="U376" s="66"/>
      <c r="V376" s="66"/>
      <c r="W376" s="66"/>
      <c r="X376" s="66"/>
      <c r="Y376" s="66"/>
      <c r="Z376" s="66"/>
    </row>
    <row r="377" spans="1:228" s="96" customFormat="1" ht="12" customHeight="1">
      <c r="A377" s="97" t="s">
        <v>572</v>
      </c>
      <c r="B377" s="98"/>
      <c r="C377" s="98"/>
      <c r="D377" s="98"/>
      <c r="E377" s="99" t="s">
        <v>573</v>
      </c>
      <c r="F377" s="99"/>
      <c r="G377" s="99"/>
      <c r="H377" s="99"/>
      <c r="I377" s="99"/>
      <c r="J377" s="100"/>
    </row>
    <row r="378" spans="1:228" s="96" customFormat="1" ht="37.799999999999997" customHeight="1" thickBot="1">
      <c r="A378" s="101" t="s">
        <v>574</v>
      </c>
      <c r="B378" s="102"/>
      <c r="C378" s="102"/>
      <c r="D378" s="102"/>
      <c r="E378" s="103" t="str">
        <f>_xlfn.TRANSLATE(A378,"UK","EN")</f>
        <v>The total term of work is expected to be 90 calendar days from the date of receipt of the advance. Tentatively, the contract must be signed by 10.04.2026. But we ask you to indicate the realistic deadlines for the execution of work.</v>
      </c>
      <c r="F378" s="103"/>
      <c r="G378" s="103"/>
      <c r="H378" s="103"/>
      <c r="I378" s="103"/>
      <c r="J378" s="104"/>
      <c r="K378" s="105">
        <f>G380</f>
        <v>0</v>
      </c>
      <c r="L378" s="106">
        <v>1</v>
      </c>
      <c r="M378" s="106">
        <v>2</v>
      </c>
      <c r="N378" s="106">
        <v>3</v>
      </c>
      <c r="O378" s="106">
        <v>4</v>
      </c>
      <c r="P378" s="106">
        <v>5</v>
      </c>
      <c r="Q378" s="106">
        <v>6</v>
      </c>
      <c r="R378" s="106">
        <v>7</v>
      </c>
      <c r="S378" s="106">
        <v>8</v>
      </c>
      <c r="T378" s="106">
        <v>9</v>
      </c>
      <c r="U378" s="106">
        <v>10</v>
      </c>
      <c r="V378" s="106">
        <v>11</v>
      </c>
      <c r="W378" s="106">
        <v>12</v>
      </c>
      <c r="X378" s="106">
        <v>13</v>
      </c>
      <c r="Y378" s="106">
        <v>14</v>
      </c>
      <c r="Z378" s="106">
        <v>15</v>
      </c>
      <c r="AA378" s="106">
        <v>16</v>
      </c>
      <c r="AB378" s="106">
        <v>17</v>
      </c>
      <c r="AC378" s="106">
        <v>18</v>
      </c>
      <c r="AD378" s="106">
        <v>19</v>
      </c>
      <c r="AE378" s="106">
        <v>20</v>
      </c>
      <c r="AF378" s="106">
        <v>21</v>
      </c>
      <c r="AG378" s="106">
        <v>22</v>
      </c>
      <c r="AH378" s="106">
        <v>23</v>
      </c>
      <c r="AI378" s="106">
        <v>24</v>
      </c>
      <c r="AJ378" s="106">
        <v>25</v>
      </c>
      <c r="AK378" s="106">
        <v>26</v>
      </c>
      <c r="AL378" s="106">
        <v>27</v>
      </c>
      <c r="AM378" s="106">
        <v>28</v>
      </c>
      <c r="AN378" s="106">
        <v>29</v>
      </c>
      <c r="AO378" s="106">
        <v>30</v>
      </c>
      <c r="AP378" s="106">
        <v>31</v>
      </c>
      <c r="AQ378" s="106">
        <v>32</v>
      </c>
      <c r="AR378" s="106">
        <v>33</v>
      </c>
      <c r="AS378" s="106">
        <v>34</v>
      </c>
      <c r="AT378" s="106">
        <v>35</v>
      </c>
      <c r="AU378" s="106">
        <v>36</v>
      </c>
      <c r="AV378" s="106">
        <v>37</v>
      </c>
      <c r="AW378" s="106">
        <v>38</v>
      </c>
      <c r="AX378" s="106">
        <v>39</v>
      </c>
      <c r="AY378" s="106">
        <v>40</v>
      </c>
      <c r="AZ378" s="106">
        <v>41</v>
      </c>
      <c r="BA378" s="106">
        <v>42</v>
      </c>
      <c r="BB378" s="106">
        <v>43</v>
      </c>
      <c r="BC378" s="106">
        <v>44</v>
      </c>
      <c r="BD378" s="106">
        <v>45</v>
      </c>
      <c r="BE378" s="106">
        <v>46</v>
      </c>
      <c r="BF378" s="106">
        <v>47</v>
      </c>
      <c r="BG378" s="106">
        <v>48</v>
      </c>
      <c r="BH378" s="106">
        <v>49</v>
      </c>
      <c r="BI378" s="106">
        <v>50</v>
      </c>
      <c r="BJ378" s="106">
        <v>51</v>
      </c>
      <c r="BK378" s="106">
        <v>52</v>
      </c>
      <c r="BL378" s="106">
        <v>53</v>
      </c>
      <c r="BM378" s="106">
        <v>54</v>
      </c>
      <c r="BN378" s="106">
        <v>55</v>
      </c>
      <c r="BO378" s="106">
        <v>56</v>
      </c>
      <c r="BP378" s="106">
        <v>57</v>
      </c>
      <c r="BQ378" s="106">
        <v>58</v>
      </c>
      <c r="BR378" s="106">
        <v>59</v>
      </c>
      <c r="BS378" s="106">
        <v>60</v>
      </c>
      <c r="BT378" s="106">
        <v>61</v>
      </c>
      <c r="BU378" s="106">
        <v>62</v>
      </c>
      <c r="BV378" s="106">
        <v>63</v>
      </c>
      <c r="BW378" s="106">
        <v>64</v>
      </c>
      <c r="BX378" s="106">
        <v>65</v>
      </c>
      <c r="BY378" s="106">
        <v>66</v>
      </c>
      <c r="BZ378" s="106">
        <v>67</v>
      </c>
      <c r="CA378" s="106">
        <v>68</v>
      </c>
      <c r="CB378" s="106">
        <v>69</v>
      </c>
      <c r="CC378" s="106">
        <v>70</v>
      </c>
      <c r="CD378" s="106">
        <v>71</v>
      </c>
      <c r="CE378" s="106">
        <v>72</v>
      </c>
      <c r="CF378" s="106">
        <v>73</v>
      </c>
      <c r="CG378" s="106">
        <v>74</v>
      </c>
      <c r="CH378" s="106">
        <v>75</v>
      </c>
      <c r="CI378" s="106">
        <v>76</v>
      </c>
      <c r="CJ378" s="106">
        <v>77</v>
      </c>
      <c r="CK378" s="106">
        <v>78</v>
      </c>
      <c r="CL378" s="106">
        <v>79</v>
      </c>
      <c r="CM378" s="106">
        <v>80</v>
      </c>
      <c r="CN378" s="106">
        <v>81</v>
      </c>
      <c r="CO378" s="106">
        <v>82</v>
      </c>
      <c r="CP378" s="106">
        <v>83</v>
      </c>
      <c r="CQ378" s="106">
        <v>84</v>
      </c>
      <c r="CR378" s="106">
        <v>85</v>
      </c>
      <c r="CS378" s="106">
        <v>86</v>
      </c>
      <c r="CT378" s="106">
        <v>87</v>
      </c>
      <c r="CU378" s="106">
        <v>88</v>
      </c>
      <c r="CV378" s="106">
        <v>89</v>
      </c>
      <c r="CW378" s="106">
        <v>90</v>
      </c>
      <c r="CX378" s="106">
        <v>91</v>
      </c>
      <c r="CY378" s="106">
        <v>92</v>
      </c>
      <c r="CZ378" s="106">
        <v>93</v>
      </c>
      <c r="DA378" s="106">
        <v>94</v>
      </c>
      <c r="DB378" s="106">
        <v>95</v>
      </c>
      <c r="DC378" s="106">
        <v>96</v>
      </c>
      <c r="DD378" s="106">
        <v>97</v>
      </c>
      <c r="DE378" s="106">
        <v>98</v>
      </c>
      <c r="DF378" s="106">
        <v>99</v>
      </c>
      <c r="DG378" s="106">
        <v>100</v>
      </c>
      <c r="DH378" s="106">
        <v>101</v>
      </c>
      <c r="DI378" s="106">
        <v>102</v>
      </c>
      <c r="DJ378" s="106">
        <v>103</v>
      </c>
      <c r="DK378" s="106">
        <v>104</v>
      </c>
      <c r="DL378" s="106">
        <v>105</v>
      </c>
      <c r="DM378" s="106">
        <v>106</v>
      </c>
      <c r="DN378" s="106">
        <v>107</v>
      </c>
      <c r="DO378" s="106">
        <v>108</v>
      </c>
      <c r="DP378" s="106">
        <v>109</v>
      </c>
      <c r="DQ378" s="106">
        <v>110</v>
      </c>
      <c r="DR378" s="106">
        <v>111</v>
      </c>
      <c r="DS378" s="106">
        <v>112</v>
      </c>
      <c r="DT378" s="106">
        <v>113</v>
      </c>
      <c r="DU378" s="106">
        <v>114</v>
      </c>
      <c r="DV378" s="106">
        <v>115</v>
      </c>
      <c r="DW378" s="106">
        <v>116</v>
      </c>
      <c r="DX378" s="106">
        <v>117</v>
      </c>
      <c r="DY378" s="106">
        <v>118</v>
      </c>
      <c r="DZ378" s="106">
        <v>119</v>
      </c>
      <c r="EA378" s="106">
        <v>120</v>
      </c>
      <c r="EB378" s="106">
        <v>121</v>
      </c>
      <c r="EC378" s="106">
        <v>122</v>
      </c>
      <c r="ED378" s="106">
        <v>123</v>
      </c>
      <c r="EE378" s="106">
        <v>124</v>
      </c>
      <c r="EF378" s="106">
        <v>125</v>
      </c>
      <c r="EG378" s="106">
        <v>126</v>
      </c>
      <c r="EH378" s="106">
        <v>127</v>
      </c>
      <c r="EI378" s="106">
        <v>128</v>
      </c>
      <c r="EJ378" s="106">
        <v>129</v>
      </c>
      <c r="EK378" s="106">
        <v>130</v>
      </c>
      <c r="EL378" s="106">
        <v>131</v>
      </c>
      <c r="EM378" s="106">
        <v>132</v>
      </c>
      <c r="EN378" s="106">
        <v>133</v>
      </c>
      <c r="EO378" s="106">
        <v>134</v>
      </c>
      <c r="EP378" s="106">
        <v>135</v>
      </c>
      <c r="EQ378" s="106">
        <v>136</v>
      </c>
      <c r="ER378" s="106">
        <v>137</v>
      </c>
      <c r="ES378" s="106">
        <v>138</v>
      </c>
      <c r="ET378" s="106">
        <v>139</v>
      </c>
      <c r="EU378" s="106">
        <v>140</v>
      </c>
      <c r="EV378" s="106">
        <v>141</v>
      </c>
      <c r="EW378" s="106">
        <v>142</v>
      </c>
      <c r="EX378" s="106">
        <v>143</v>
      </c>
      <c r="EY378" s="106">
        <v>144</v>
      </c>
      <c r="EZ378" s="106">
        <v>145</v>
      </c>
      <c r="FA378" s="106">
        <v>146</v>
      </c>
      <c r="FB378" s="106">
        <v>147</v>
      </c>
      <c r="FC378" s="106">
        <v>148</v>
      </c>
      <c r="FD378" s="106">
        <v>149</v>
      </c>
      <c r="FE378" s="106">
        <v>150</v>
      </c>
      <c r="FF378" s="106">
        <v>151</v>
      </c>
      <c r="FG378" s="106">
        <v>152</v>
      </c>
      <c r="FH378" s="106">
        <v>153</v>
      </c>
      <c r="FI378" s="106">
        <v>154</v>
      </c>
      <c r="FJ378" s="106">
        <v>155</v>
      </c>
      <c r="FK378" s="106">
        <v>156</v>
      </c>
      <c r="FL378" s="106">
        <v>157</v>
      </c>
      <c r="FM378" s="106">
        <v>158</v>
      </c>
      <c r="FN378" s="106">
        <v>159</v>
      </c>
      <c r="FO378" s="106">
        <v>160</v>
      </c>
      <c r="FP378" s="106">
        <v>161</v>
      </c>
      <c r="FQ378" s="106">
        <v>162</v>
      </c>
      <c r="FR378" s="106">
        <v>163</v>
      </c>
      <c r="FS378" s="106">
        <v>164</v>
      </c>
      <c r="FT378" s="106">
        <v>165</v>
      </c>
      <c r="FU378" s="106">
        <v>166</v>
      </c>
      <c r="FV378" s="106">
        <v>167</v>
      </c>
      <c r="FW378" s="106">
        <v>168</v>
      </c>
      <c r="FX378" s="106">
        <v>169</v>
      </c>
      <c r="FY378" s="106">
        <v>170</v>
      </c>
      <c r="FZ378" s="106">
        <v>171</v>
      </c>
      <c r="GA378" s="106">
        <v>172</v>
      </c>
      <c r="GB378" s="106">
        <v>173</v>
      </c>
      <c r="GC378" s="106">
        <v>174</v>
      </c>
      <c r="GD378" s="106">
        <v>175</v>
      </c>
      <c r="GE378" s="106">
        <v>176</v>
      </c>
      <c r="GF378" s="106">
        <v>177</v>
      </c>
      <c r="GG378" s="106">
        <v>178</v>
      </c>
      <c r="GH378" s="106">
        <v>179</v>
      </c>
      <c r="GI378" s="106">
        <v>180</v>
      </c>
      <c r="GJ378" s="106">
        <v>181</v>
      </c>
      <c r="GK378" s="106">
        <v>182</v>
      </c>
      <c r="GL378" s="106">
        <v>183</v>
      </c>
      <c r="GM378" s="106">
        <v>184</v>
      </c>
      <c r="GN378" s="106">
        <v>185</v>
      </c>
      <c r="GO378" s="106">
        <v>186</v>
      </c>
      <c r="GP378" s="106">
        <v>187</v>
      </c>
      <c r="GQ378" s="106">
        <v>188</v>
      </c>
      <c r="GR378" s="106">
        <v>189</v>
      </c>
      <c r="GS378" s="106">
        <v>190</v>
      </c>
      <c r="GT378" s="106">
        <v>191</v>
      </c>
      <c r="GU378" s="106">
        <v>192</v>
      </c>
      <c r="GV378" s="106">
        <v>193</v>
      </c>
      <c r="GW378" s="106">
        <v>194</v>
      </c>
      <c r="GX378" s="106">
        <v>195</v>
      </c>
      <c r="GY378" s="106">
        <v>196</v>
      </c>
      <c r="GZ378" s="106">
        <v>197</v>
      </c>
      <c r="HA378" s="106">
        <v>198</v>
      </c>
      <c r="HB378" s="106">
        <v>199</v>
      </c>
      <c r="HC378" s="106">
        <v>200</v>
      </c>
      <c r="HD378" s="106">
        <v>201</v>
      </c>
      <c r="HE378" s="106">
        <v>202</v>
      </c>
      <c r="HF378" s="106">
        <v>203</v>
      </c>
      <c r="HG378" s="106">
        <v>204</v>
      </c>
      <c r="HH378" s="106">
        <v>205</v>
      </c>
      <c r="HI378" s="106">
        <v>206</v>
      </c>
      <c r="HJ378" s="106">
        <v>207</v>
      </c>
      <c r="HK378" s="106">
        <v>208</v>
      </c>
      <c r="HL378" s="106">
        <v>209</v>
      </c>
      <c r="HM378" s="106">
        <v>210</v>
      </c>
      <c r="HN378" s="106">
        <v>211</v>
      </c>
      <c r="HO378" s="106">
        <v>212</v>
      </c>
      <c r="HP378" s="106">
        <v>213</v>
      </c>
      <c r="HQ378" s="106">
        <v>214</v>
      </c>
      <c r="HR378" s="106">
        <v>215</v>
      </c>
      <c r="HS378" s="106">
        <v>216</v>
      </c>
      <c r="HT378" s="106">
        <v>217</v>
      </c>
    </row>
    <row r="379" spans="1:228" s="96" customFormat="1" ht="42" customHeight="1">
      <c r="A379" s="107" t="s">
        <v>575</v>
      </c>
      <c r="B379" s="108"/>
      <c r="C379" s="108"/>
      <c r="D379" s="108"/>
      <c r="E379" s="108"/>
      <c r="F379" s="109" t="s">
        <v>576</v>
      </c>
      <c r="G379" s="110" t="s">
        <v>577</v>
      </c>
      <c r="H379" s="110"/>
      <c r="I379" s="110" t="s">
        <v>578</v>
      </c>
      <c r="J379" s="111"/>
      <c r="K379" s="112">
        <f>$K$378</f>
        <v>0</v>
      </c>
      <c r="L379" s="113">
        <f t="shared" ref="L379:BW379" si="6">$K$378+L378</f>
        <v>1</v>
      </c>
      <c r="M379" s="113">
        <f t="shared" si="6"/>
        <v>2</v>
      </c>
      <c r="N379" s="113">
        <f t="shared" si="6"/>
        <v>3</v>
      </c>
      <c r="O379" s="113">
        <f t="shared" si="6"/>
        <v>4</v>
      </c>
      <c r="P379" s="113">
        <f t="shared" si="6"/>
        <v>5</v>
      </c>
      <c r="Q379" s="113">
        <f t="shared" si="6"/>
        <v>6</v>
      </c>
      <c r="R379" s="113">
        <f t="shared" si="6"/>
        <v>7</v>
      </c>
      <c r="S379" s="113">
        <f t="shared" si="6"/>
        <v>8</v>
      </c>
      <c r="T379" s="113">
        <f t="shared" si="6"/>
        <v>9</v>
      </c>
      <c r="U379" s="113">
        <f t="shared" si="6"/>
        <v>10</v>
      </c>
      <c r="V379" s="113">
        <f t="shared" si="6"/>
        <v>11</v>
      </c>
      <c r="W379" s="113">
        <f t="shared" si="6"/>
        <v>12</v>
      </c>
      <c r="X379" s="113">
        <f t="shared" si="6"/>
        <v>13</v>
      </c>
      <c r="Y379" s="113">
        <f t="shared" si="6"/>
        <v>14</v>
      </c>
      <c r="Z379" s="113">
        <f t="shared" si="6"/>
        <v>15</v>
      </c>
      <c r="AA379" s="113">
        <f t="shared" si="6"/>
        <v>16</v>
      </c>
      <c r="AB379" s="113">
        <f t="shared" si="6"/>
        <v>17</v>
      </c>
      <c r="AC379" s="113">
        <f t="shared" si="6"/>
        <v>18</v>
      </c>
      <c r="AD379" s="113">
        <f t="shared" si="6"/>
        <v>19</v>
      </c>
      <c r="AE379" s="113">
        <f t="shared" si="6"/>
        <v>20</v>
      </c>
      <c r="AF379" s="113">
        <f t="shared" si="6"/>
        <v>21</v>
      </c>
      <c r="AG379" s="113">
        <f t="shared" si="6"/>
        <v>22</v>
      </c>
      <c r="AH379" s="113">
        <f t="shared" si="6"/>
        <v>23</v>
      </c>
      <c r="AI379" s="113">
        <f t="shared" si="6"/>
        <v>24</v>
      </c>
      <c r="AJ379" s="113">
        <f t="shared" si="6"/>
        <v>25</v>
      </c>
      <c r="AK379" s="113">
        <f t="shared" si="6"/>
        <v>26</v>
      </c>
      <c r="AL379" s="113">
        <f t="shared" si="6"/>
        <v>27</v>
      </c>
      <c r="AM379" s="113">
        <f t="shared" si="6"/>
        <v>28</v>
      </c>
      <c r="AN379" s="113">
        <f t="shared" si="6"/>
        <v>29</v>
      </c>
      <c r="AO379" s="113">
        <f t="shared" si="6"/>
        <v>30</v>
      </c>
      <c r="AP379" s="113">
        <f t="shared" si="6"/>
        <v>31</v>
      </c>
      <c r="AQ379" s="113">
        <f t="shared" si="6"/>
        <v>32</v>
      </c>
      <c r="AR379" s="113">
        <f t="shared" si="6"/>
        <v>33</v>
      </c>
      <c r="AS379" s="113">
        <f t="shared" si="6"/>
        <v>34</v>
      </c>
      <c r="AT379" s="113">
        <f t="shared" si="6"/>
        <v>35</v>
      </c>
      <c r="AU379" s="113">
        <f t="shared" si="6"/>
        <v>36</v>
      </c>
      <c r="AV379" s="113">
        <f t="shared" si="6"/>
        <v>37</v>
      </c>
      <c r="AW379" s="113">
        <f t="shared" si="6"/>
        <v>38</v>
      </c>
      <c r="AX379" s="113">
        <f t="shared" si="6"/>
        <v>39</v>
      </c>
      <c r="AY379" s="113">
        <f t="shared" si="6"/>
        <v>40</v>
      </c>
      <c r="AZ379" s="113">
        <f t="shared" si="6"/>
        <v>41</v>
      </c>
      <c r="BA379" s="113">
        <f t="shared" si="6"/>
        <v>42</v>
      </c>
      <c r="BB379" s="113">
        <f t="shared" si="6"/>
        <v>43</v>
      </c>
      <c r="BC379" s="113">
        <f t="shared" si="6"/>
        <v>44</v>
      </c>
      <c r="BD379" s="113">
        <f t="shared" si="6"/>
        <v>45</v>
      </c>
      <c r="BE379" s="113">
        <f t="shared" si="6"/>
        <v>46</v>
      </c>
      <c r="BF379" s="113">
        <f t="shared" si="6"/>
        <v>47</v>
      </c>
      <c r="BG379" s="113">
        <f t="shared" si="6"/>
        <v>48</v>
      </c>
      <c r="BH379" s="113">
        <f t="shared" si="6"/>
        <v>49</v>
      </c>
      <c r="BI379" s="113">
        <f t="shared" si="6"/>
        <v>50</v>
      </c>
      <c r="BJ379" s="113">
        <f t="shared" si="6"/>
        <v>51</v>
      </c>
      <c r="BK379" s="113">
        <f t="shared" si="6"/>
        <v>52</v>
      </c>
      <c r="BL379" s="113">
        <f t="shared" si="6"/>
        <v>53</v>
      </c>
      <c r="BM379" s="113">
        <f t="shared" si="6"/>
        <v>54</v>
      </c>
      <c r="BN379" s="113">
        <f t="shared" si="6"/>
        <v>55</v>
      </c>
      <c r="BO379" s="113">
        <f t="shared" si="6"/>
        <v>56</v>
      </c>
      <c r="BP379" s="113">
        <f t="shared" si="6"/>
        <v>57</v>
      </c>
      <c r="BQ379" s="113">
        <f t="shared" si="6"/>
        <v>58</v>
      </c>
      <c r="BR379" s="113">
        <f t="shared" si="6"/>
        <v>59</v>
      </c>
      <c r="BS379" s="113">
        <f t="shared" si="6"/>
        <v>60</v>
      </c>
      <c r="BT379" s="113">
        <f t="shared" si="6"/>
        <v>61</v>
      </c>
      <c r="BU379" s="113">
        <f t="shared" si="6"/>
        <v>62</v>
      </c>
      <c r="BV379" s="113">
        <f t="shared" si="6"/>
        <v>63</v>
      </c>
      <c r="BW379" s="113">
        <f t="shared" si="6"/>
        <v>64</v>
      </c>
      <c r="BX379" s="113">
        <f t="shared" ref="BX379:EI379" si="7">$K$378+BX378</f>
        <v>65</v>
      </c>
      <c r="BY379" s="113">
        <f t="shared" si="7"/>
        <v>66</v>
      </c>
      <c r="BZ379" s="113">
        <f t="shared" si="7"/>
        <v>67</v>
      </c>
      <c r="CA379" s="113">
        <f t="shared" si="7"/>
        <v>68</v>
      </c>
      <c r="CB379" s="113">
        <f t="shared" si="7"/>
        <v>69</v>
      </c>
      <c r="CC379" s="113">
        <f t="shared" si="7"/>
        <v>70</v>
      </c>
      <c r="CD379" s="113">
        <f t="shared" si="7"/>
        <v>71</v>
      </c>
      <c r="CE379" s="113">
        <f t="shared" si="7"/>
        <v>72</v>
      </c>
      <c r="CF379" s="113">
        <f t="shared" si="7"/>
        <v>73</v>
      </c>
      <c r="CG379" s="113">
        <f t="shared" si="7"/>
        <v>74</v>
      </c>
      <c r="CH379" s="113">
        <f t="shared" si="7"/>
        <v>75</v>
      </c>
      <c r="CI379" s="113">
        <f t="shared" si="7"/>
        <v>76</v>
      </c>
      <c r="CJ379" s="113">
        <f t="shared" si="7"/>
        <v>77</v>
      </c>
      <c r="CK379" s="113">
        <f t="shared" si="7"/>
        <v>78</v>
      </c>
      <c r="CL379" s="113">
        <f t="shared" si="7"/>
        <v>79</v>
      </c>
      <c r="CM379" s="113">
        <f t="shared" si="7"/>
        <v>80</v>
      </c>
      <c r="CN379" s="113">
        <f t="shared" si="7"/>
        <v>81</v>
      </c>
      <c r="CO379" s="113">
        <f t="shared" si="7"/>
        <v>82</v>
      </c>
      <c r="CP379" s="113">
        <f t="shared" si="7"/>
        <v>83</v>
      </c>
      <c r="CQ379" s="113">
        <f t="shared" si="7"/>
        <v>84</v>
      </c>
      <c r="CR379" s="113">
        <f t="shared" si="7"/>
        <v>85</v>
      </c>
      <c r="CS379" s="113">
        <f t="shared" si="7"/>
        <v>86</v>
      </c>
      <c r="CT379" s="113">
        <f t="shared" si="7"/>
        <v>87</v>
      </c>
      <c r="CU379" s="113">
        <f t="shared" si="7"/>
        <v>88</v>
      </c>
      <c r="CV379" s="113">
        <f t="shared" si="7"/>
        <v>89</v>
      </c>
      <c r="CW379" s="113">
        <f t="shared" si="7"/>
        <v>90</v>
      </c>
      <c r="CX379" s="113">
        <f t="shared" si="7"/>
        <v>91</v>
      </c>
      <c r="CY379" s="113">
        <f t="shared" si="7"/>
        <v>92</v>
      </c>
      <c r="CZ379" s="113">
        <f t="shared" si="7"/>
        <v>93</v>
      </c>
      <c r="DA379" s="113">
        <f t="shared" si="7"/>
        <v>94</v>
      </c>
      <c r="DB379" s="113">
        <f t="shared" si="7"/>
        <v>95</v>
      </c>
      <c r="DC379" s="113">
        <f t="shared" si="7"/>
        <v>96</v>
      </c>
      <c r="DD379" s="113">
        <f t="shared" si="7"/>
        <v>97</v>
      </c>
      <c r="DE379" s="113">
        <f t="shared" si="7"/>
        <v>98</v>
      </c>
      <c r="DF379" s="113">
        <f t="shared" si="7"/>
        <v>99</v>
      </c>
      <c r="DG379" s="113">
        <f t="shared" si="7"/>
        <v>100</v>
      </c>
      <c r="DH379" s="113">
        <f t="shared" si="7"/>
        <v>101</v>
      </c>
      <c r="DI379" s="113">
        <f t="shared" si="7"/>
        <v>102</v>
      </c>
      <c r="DJ379" s="113">
        <f t="shared" si="7"/>
        <v>103</v>
      </c>
      <c r="DK379" s="113">
        <f t="shared" si="7"/>
        <v>104</v>
      </c>
      <c r="DL379" s="113">
        <f t="shared" si="7"/>
        <v>105</v>
      </c>
      <c r="DM379" s="113">
        <f t="shared" si="7"/>
        <v>106</v>
      </c>
      <c r="DN379" s="113">
        <f t="shared" si="7"/>
        <v>107</v>
      </c>
      <c r="DO379" s="113">
        <f t="shared" si="7"/>
        <v>108</v>
      </c>
      <c r="DP379" s="113">
        <f t="shared" si="7"/>
        <v>109</v>
      </c>
      <c r="DQ379" s="113">
        <f t="shared" si="7"/>
        <v>110</v>
      </c>
      <c r="DR379" s="113">
        <f t="shared" si="7"/>
        <v>111</v>
      </c>
      <c r="DS379" s="113">
        <f t="shared" si="7"/>
        <v>112</v>
      </c>
      <c r="DT379" s="113">
        <f t="shared" si="7"/>
        <v>113</v>
      </c>
      <c r="DU379" s="113">
        <f t="shared" si="7"/>
        <v>114</v>
      </c>
      <c r="DV379" s="113">
        <f t="shared" si="7"/>
        <v>115</v>
      </c>
      <c r="DW379" s="113">
        <f t="shared" si="7"/>
        <v>116</v>
      </c>
      <c r="DX379" s="113">
        <f t="shared" si="7"/>
        <v>117</v>
      </c>
      <c r="DY379" s="113">
        <f t="shared" si="7"/>
        <v>118</v>
      </c>
      <c r="DZ379" s="113">
        <f t="shared" si="7"/>
        <v>119</v>
      </c>
      <c r="EA379" s="113">
        <f t="shared" si="7"/>
        <v>120</v>
      </c>
      <c r="EB379" s="113">
        <f t="shared" si="7"/>
        <v>121</v>
      </c>
      <c r="EC379" s="113">
        <f t="shared" si="7"/>
        <v>122</v>
      </c>
      <c r="ED379" s="113">
        <f t="shared" si="7"/>
        <v>123</v>
      </c>
      <c r="EE379" s="113">
        <f t="shared" si="7"/>
        <v>124</v>
      </c>
      <c r="EF379" s="113">
        <f t="shared" si="7"/>
        <v>125</v>
      </c>
      <c r="EG379" s="113">
        <f t="shared" si="7"/>
        <v>126</v>
      </c>
      <c r="EH379" s="113">
        <f t="shared" si="7"/>
        <v>127</v>
      </c>
      <c r="EI379" s="113">
        <f t="shared" si="7"/>
        <v>128</v>
      </c>
      <c r="EJ379" s="113">
        <f t="shared" ref="EJ379:GU379" si="8">$K$378+EJ378</f>
        <v>129</v>
      </c>
      <c r="EK379" s="113">
        <f t="shared" si="8"/>
        <v>130</v>
      </c>
      <c r="EL379" s="113">
        <f t="shared" si="8"/>
        <v>131</v>
      </c>
      <c r="EM379" s="113">
        <f t="shared" si="8"/>
        <v>132</v>
      </c>
      <c r="EN379" s="113">
        <f t="shared" si="8"/>
        <v>133</v>
      </c>
      <c r="EO379" s="113">
        <f t="shared" si="8"/>
        <v>134</v>
      </c>
      <c r="EP379" s="113">
        <f t="shared" si="8"/>
        <v>135</v>
      </c>
      <c r="EQ379" s="113">
        <f t="shared" si="8"/>
        <v>136</v>
      </c>
      <c r="ER379" s="113">
        <f t="shared" si="8"/>
        <v>137</v>
      </c>
      <c r="ES379" s="113">
        <f t="shared" si="8"/>
        <v>138</v>
      </c>
      <c r="ET379" s="113">
        <f t="shared" si="8"/>
        <v>139</v>
      </c>
      <c r="EU379" s="113">
        <f t="shared" si="8"/>
        <v>140</v>
      </c>
      <c r="EV379" s="113">
        <f t="shared" si="8"/>
        <v>141</v>
      </c>
      <c r="EW379" s="113">
        <f t="shared" si="8"/>
        <v>142</v>
      </c>
      <c r="EX379" s="113">
        <f t="shared" si="8"/>
        <v>143</v>
      </c>
      <c r="EY379" s="113">
        <f t="shared" si="8"/>
        <v>144</v>
      </c>
      <c r="EZ379" s="113">
        <f t="shared" si="8"/>
        <v>145</v>
      </c>
      <c r="FA379" s="113">
        <f t="shared" si="8"/>
        <v>146</v>
      </c>
      <c r="FB379" s="113">
        <f t="shared" si="8"/>
        <v>147</v>
      </c>
      <c r="FC379" s="113">
        <f t="shared" si="8"/>
        <v>148</v>
      </c>
      <c r="FD379" s="113">
        <f t="shared" si="8"/>
        <v>149</v>
      </c>
      <c r="FE379" s="113">
        <f t="shared" si="8"/>
        <v>150</v>
      </c>
      <c r="FF379" s="113">
        <f t="shared" si="8"/>
        <v>151</v>
      </c>
      <c r="FG379" s="113">
        <f t="shared" si="8"/>
        <v>152</v>
      </c>
      <c r="FH379" s="113">
        <f t="shared" si="8"/>
        <v>153</v>
      </c>
      <c r="FI379" s="113">
        <f t="shared" si="8"/>
        <v>154</v>
      </c>
      <c r="FJ379" s="113">
        <f t="shared" si="8"/>
        <v>155</v>
      </c>
      <c r="FK379" s="113">
        <f t="shared" si="8"/>
        <v>156</v>
      </c>
      <c r="FL379" s="113">
        <f t="shared" si="8"/>
        <v>157</v>
      </c>
      <c r="FM379" s="113">
        <f t="shared" si="8"/>
        <v>158</v>
      </c>
      <c r="FN379" s="113">
        <f t="shared" si="8"/>
        <v>159</v>
      </c>
      <c r="FO379" s="113">
        <f t="shared" si="8"/>
        <v>160</v>
      </c>
      <c r="FP379" s="113">
        <f t="shared" si="8"/>
        <v>161</v>
      </c>
      <c r="FQ379" s="113">
        <f t="shared" si="8"/>
        <v>162</v>
      </c>
      <c r="FR379" s="113">
        <f t="shared" si="8"/>
        <v>163</v>
      </c>
      <c r="FS379" s="113">
        <f t="shared" si="8"/>
        <v>164</v>
      </c>
      <c r="FT379" s="113">
        <f t="shared" si="8"/>
        <v>165</v>
      </c>
      <c r="FU379" s="113">
        <f t="shared" si="8"/>
        <v>166</v>
      </c>
      <c r="FV379" s="113">
        <f t="shared" si="8"/>
        <v>167</v>
      </c>
      <c r="FW379" s="113">
        <f t="shared" si="8"/>
        <v>168</v>
      </c>
      <c r="FX379" s="113">
        <f t="shared" si="8"/>
        <v>169</v>
      </c>
      <c r="FY379" s="113">
        <f t="shared" si="8"/>
        <v>170</v>
      </c>
      <c r="FZ379" s="113">
        <f t="shared" si="8"/>
        <v>171</v>
      </c>
      <c r="GA379" s="113">
        <f t="shared" si="8"/>
        <v>172</v>
      </c>
      <c r="GB379" s="113">
        <f t="shared" si="8"/>
        <v>173</v>
      </c>
      <c r="GC379" s="113">
        <f t="shared" si="8"/>
        <v>174</v>
      </c>
      <c r="GD379" s="113">
        <f t="shared" si="8"/>
        <v>175</v>
      </c>
      <c r="GE379" s="113">
        <f t="shared" si="8"/>
        <v>176</v>
      </c>
      <c r="GF379" s="113">
        <f t="shared" si="8"/>
        <v>177</v>
      </c>
      <c r="GG379" s="113">
        <f t="shared" si="8"/>
        <v>178</v>
      </c>
      <c r="GH379" s="113">
        <f t="shared" si="8"/>
        <v>179</v>
      </c>
      <c r="GI379" s="113">
        <f t="shared" si="8"/>
        <v>180</v>
      </c>
      <c r="GJ379" s="113">
        <f t="shared" si="8"/>
        <v>181</v>
      </c>
      <c r="GK379" s="113">
        <f t="shared" si="8"/>
        <v>182</v>
      </c>
      <c r="GL379" s="113">
        <f t="shared" si="8"/>
        <v>183</v>
      </c>
      <c r="GM379" s="113">
        <f t="shared" si="8"/>
        <v>184</v>
      </c>
      <c r="GN379" s="113">
        <f t="shared" si="8"/>
        <v>185</v>
      </c>
      <c r="GO379" s="113">
        <f t="shared" si="8"/>
        <v>186</v>
      </c>
      <c r="GP379" s="113">
        <f t="shared" si="8"/>
        <v>187</v>
      </c>
      <c r="GQ379" s="113">
        <f t="shared" si="8"/>
        <v>188</v>
      </c>
      <c r="GR379" s="113">
        <f t="shared" si="8"/>
        <v>189</v>
      </c>
      <c r="GS379" s="113">
        <f t="shared" si="8"/>
        <v>190</v>
      </c>
      <c r="GT379" s="113">
        <f t="shared" si="8"/>
        <v>191</v>
      </c>
      <c r="GU379" s="113">
        <f t="shared" si="8"/>
        <v>192</v>
      </c>
      <c r="GV379" s="113">
        <f t="shared" ref="GV379:HT379" si="9">$K$378+GV378</f>
        <v>193</v>
      </c>
      <c r="GW379" s="113">
        <f t="shared" si="9"/>
        <v>194</v>
      </c>
      <c r="GX379" s="113">
        <f t="shared" si="9"/>
        <v>195</v>
      </c>
      <c r="GY379" s="113">
        <f t="shared" si="9"/>
        <v>196</v>
      </c>
      <c r="GZ379" s="113">
        <f t="shared" si="9"/>
        <v>197</v>
      </c>
      <c r="HA379" s="113">
        <f t="shared" si="9"/>
        <v>198</v>
      </c>
      <c r="HB379" s="113">
        <f t="shared" si="9"/>
        <v>199</v>
      </c>
      <c r="HC379" s="113">
        <f t="shared" si="9"/>
        <v>200</v>
      </c>
      <c r="HD379" s="113">
        <f t="shared" si="9"/>
        <v>201</v>
      </c>
      <c r="HE379" s="113">
        <f t="shared" si="9"/>
        <v>202</v>
      </c>
      <c r="HF379" s="113">
        <f t="shared" si="9"/>
        <v>203</v>
      </c>
      <c r="HG379" s="113">
        <f t="shared" si="9"/>
        <v>204</v>
      </c>
      <c r="HH379" s="113">
        <f t="shared" si="9"/>
        <v>205</v>
      </c>
      <c r="HI379" s="113">
        <f t="shared" si="9"/>
        <v>206</v>
      </c>
      <c r="HJ379" s="113">
        <f t="shared" si="9"/>
        <v>207</v>
      </c>
      <c r="HK379" s="113">
        <f t="shared" si="9"/>
        <v>208</v>
      </c>
      <c r="HL379" s="113">
        <f t="shared" si="9"/>
        <v>209</v>
      </c>
      <c r="HM379" s="113">
        <f t="shared" si="9"/>
        <v>210</v>
      </c>
      <c r="HN379" s="113">
        <f t="shared" si="9"/>
        <v>211</v>
      </c>
      <c r="HO379" s="113">
        <f t="shared" si="9"/>
        <v>212</v>
      </c>
      <c r="HP379" s="113">
        <f t="shared" si="9"/>
        <v>213</v>
      </c>
      <c r="HQ379" s="113">
        <f t="shared" si="9"/>
        <v>214</v>
      </c>
      <c r="HR379" s="113">
        <f t="shared" si="9"/>
        <v>215</v>
      </c>
      <c r="HS379" s="113">
        <f t="shared" si="9"/>
        <v>216</v>
      </c>
      <c r="HT379" s="113">
        <f t="shared" si="9"/>
        <v>217</v>
      </c>
    </row>
    <row r="380" spans="1:228" s="96" customFormat="1" ht="30" customHeight="1">
      <c r="A380" s="114" t="str">
        <f>IFERROR(CONCATENATE("Всього: ",I380-G380," календарних днів / ","Total of : ",I380-G380," calendar days"),"")</f>
        <v>Всього: 0 календарних днів / Total of : 0 calendar days</v>
      </c>
      <c r="B380" s="115"/>
      <c r="C380" s="115"/>
      <c r="D380" s="115"/>
      <c r="E380" s="116"/>
      <c r="F380" s="117" t="s">
        <v>579</v>
      </c>
      <c r="G380" s="118">
        <f>MIN(G381:H393)</f>
        <v>0</v>
      </c>
      <c r="H380" s="118"/>
      <c r="I380" s="118">
        <f>MAX(I381:J393)</f>
        <v>0</v>
      </c>
      <c r="J380" s="119"/>
      <c r="K380" s="120" t="str">
        <f t="shared" ref="K380:BV380" si="10">UPPER(TEXT(K379, "DDD"))</f>
        <v>SAT</v>
      </c>
      <c r="L380" s="121" t="str">
        <f t="shared" si="10"/>
        <v>SUN</v>
      </c>
      <c r="M380" s="121" t="str">
        <f t="shared" si="10"/>
        <v>MON</v>
      </c>
      <c r="N380" s="121" t="str">
        <f t="shared" si="10"/>
        <v>TUE</v>
      </c>
      <c r="O380" s="121" t="str">
        <f t="shared" si="10"/>
        <v>WED</v>
      </c>
      <c r="P380" s="121" t="str">
        <f t="shared" si="10"/>
        <v>THU</v>
      </c>
      <c r="Q380" s="121" t="str">
        <f t="shared" si="10"/>
        <v>FRI</v>
      </c>
      <c r="R380" s="121" t="str">
        <f t="shared" si="10"/>
        <v>SAT</v>
      </c>
      <c r="S380" s="121" t="str">
        <f t="shared" si="10"/>
        <v>SUN</v>
      </c>
      <c r="T380" s="121" t="str">
        <f t="shared" si="10"/>
        <v>MON</v>
      </c>
      <c r="U380" s="121" t="str">
        <f t="shared" si="10"/>
        <v>TUE</v>
      </c>
      <c r="V380" s="121" t="str">
        <f t="shared" si="10"/>
        <v>WED</v>
      </c>
      <c r="W380" s="121" t="str">
        <f t="shared" si="10"/>
        <v>THU</v>
      </c>
      <c r="X380" s="121" t="str">
        <f t="shared" si="10"/>
        <v>FRI</v>
      </c>
      <c r="Y380" s="121" t="str">
        <f t="shared" si="10"/>
        <v>SAT</v>
      </c>
      <c r="Z380" s="121" t="str">
        <f t="shared" si="10"/>
        <v>SUN</v>
      </c>
      <c r="AA380" s="121" t="str">
        <f t="shared" si="10"/>
        <v>MON</v>
      </c>
      <c r="AB380" s="121" t="str">
        <f t="shared" si="10"/>
        <v>TUE</v>
      </c>
      <c r="AC380" s="121" t="str">
        <f t="shared" si="10"/>
        <v>WED</v>
      </c>
      <c r="AD380" s="121" t="str">
        <f t="shared" si="10"/>
        <v>THU</v>
      </c>
      <c r="AE380" s="121" t="str">
        <f t="shared" si="10"/>
        <v>FRI</v>
      </c>
      <c r="AF380" s="121" t="str">
        <f t="shared" si="10"/>
        <v>SAT</v>
      </c>
      <c r="AG380" s="121" t="str">
        <f t="shared" si="10"/>
        <v>SUN</v>
      </c>
      <c r="AH380" s="121" t="str">
        <f t="shared" si="10"/>
        <v>MON</v>
      </c>
      <c r="AI380" s="121" t="str">
        <f t="shared" si="10"/>
        <v>TUE</v>
      </c>
      <c r="AJ380" s="121" t="str">
        <f t="shared" si="10"/>
        <v>WED</v>
      </c>
      <c r="AK380" s="121" t="str">
        <f t="shared" si="10"/>
        <v>THU</v>
      </c>
      <c r="AL380" s="121" t="str">
        <f t="shared" si="10"/>
        <v>FRI</v>
      </c>
      <c r="AM380" s="121" t="str">
        <f t="shared" si="10"/>
        <v>SAT</v>
      </c>
      <c r="AN380" s="121" t="str">
        <f t="shared" si="10"/>
        <v>SUN</v>
      </c>
      <c r="AO380" s="121" t="str">
        <f t="shared" si="10"/>
        <v>MON</v>
      </c>
      <c r="AP380" s="121" t="str">
        <f t="shared" si="10"/>
        <v>TUE</v>
      </c>
      <c r="AQ380" s="121" t="str">
        <f t="shared" si="10"/>
        <v>WED</v>
      </c>
      <c r="AR380" s="121" t="str">
        <f t="shared" si="10"/>
        <v>THU</v>
      </c>
      <c r="AS380" s="121" t="str">
        <f t="shared" si="10"/>
        <v>FRI</v>
      </c>
      <c r="AT380" s="121" t="str">
        <f t="shared" si="10"/>
        <v>SAT</v>
      </c>
      <c r="AU380" s="121" t="str">
        <f t="shared" si="10"/>
        <v>SUN</v>
      </c>
      <c r="AV380" s="121" t="str">
        <f t="shared" si="10"/>
        <v>MON</v>
      </c>
      <c r="AW380" s="121" t="str">
        <f t="shared" si="10"/>
        <v>TUE</v>
      </c>
      <c r="AX380" s="121" t="str">
        <f t="shared" si="10"/>
        <v>WED</v>
      </c>
      <c r="AY380" s="121" t="str">
        <f t="shared" si="10"/>
        <v>THU</v>
      </c>
      <c r="AZ380" s="121" t="str">
        <f t="shared" si="10"/>
        <v>FRI</v>
      </c>
      <c r="BA380" s="121" t="str">
        <f t="shared" si="10"/>
        <v>SAT</v>
      </c>
      <c r="BB380" s="121" t="str">
        <f t="shared" si="10"/>
        <v>SUN</v>
      </c>
      <c r="BC380" s="121" t="str">
        <f t="shared" si="10"/>
        <v>MON</v>
      </c>
      <c r="BD380" s="121" t="str">
        <f t="shared" si="10"/>
        <v>TUE</v>
      </c>
      <c r="BE380" s="121" t="str">
        <f t="shared" si="10"/>
        <v>WED</v>
      </c>
      <c r="BF380" s="121" t="str">
        <f t="shared" si="10"/>
        <v>THU</v>
      </c>
      <c r="BG380" s="121" t="str">
        <f t="shared" si="10"/>
        <v>FRI</v>
      </c>
      <c r="BH380" s="121" t="str">
        <f t="shared" si="10"/>
        <v>SAT</v>
      </c>
      <c r="BI380" s="121" t="str">
        <f t="shared" si="10"/>
        <v>SUN</v>
      </c>
      <c r="BJ380" s="121" t="str">
        <f t="shared" si="10"/>
        <v>MON</v>
      </c>
      <c r="BK380" s="121" t="str">
        <f t="shared" si="10"/>
        <v>TUE</v>
      </c>
      <c r="BL380" s="121" t="str">
        <f t="shared" si="10"/>
        <v>WED</v>
      </c>
      <c r="BM380" s="121" t="str">
        <f t="shared" si="10"/>
        <v>THU</v>
      </c>
      <c r="BN380" s="121" t="str">
        <f t="shared" si="10"/>
        <v>FRI</v>
      </c>
      <c r="BO380" s="121" t="str">
        <f t="shared" si="10"/>
        <v>SAT</v>
      </c>
      <c r="BP380" s="121" t="str">
        <f t="shared" si="10"/>
        <v>SUN</v>
      </c>
      <c r="BQ380" s="121" t="str">
        <f t="shared" si="10"/>
        <v>MON</v>
      </c>
      <c r="BR380" s="121" t="str">
        <f t="shared" si="10"/>
        <v>TUE</v>
      </c>
      <c r="BS380" s="121" t="str">
        <f t="shared" si="10"/>
        <v>WED</v>
      </c>
      <c r="BT380" s="121" t="str">
        <f t="shared" si="10"/>
        <v>THU</v>
      </c>
      <c r="BU380" s="121" t="str">
        <f t="shared" si="10"/>
        <v>FRI</v>
      </c>
      <c r="BV380" s="121" t="str">
        <f t="shared" si="10"/>
        <v>SAT</v>
      </c>
      <c r="BW380" s="121" t="str">
        <f t="shared" ref="BW380:EH380" si="11">UPPER(TEXT(BW379, "DDD"))</f>
        <v>SUN</v>
      </c>
      <c r="BX380" s="121" t="str">
        <f t="shared" si="11"/>
        <v>MON</v>
      </c>
      <c r="BY380" s="121" t="str">
        <f t="shared" si="11"/>
        <v>TUE</v>
      </c>
      <c r="BZ380" s="121" t="str">
        <f t="shared" si="11"/>
        <v>WED</v>
      </c>
      <c r="CA380" s="121" t="str">
        <f t="shared" si="11"/>
        <v>THU</v>
      </c>
      <c r="CB380" s="121" t="str">
        <f t="shared" si="11"/>
        <v>FRI</v>
      </c>
      <c r="CC380" s="121" t="str">
        <f t="shared" si="11"/>
        <v>SAT</v>
      </c>
      <c r="CD380" s="121" t="str">
        <f t="shared" si="11"/>
        <v>SUN</v>
      </c>
      <c r="CE380" s="121" t="str">
        <f t="shared" si="11"/>
        <v>MON</v>
      </c>
      <c r="CF380" s="121" t="str">
        <f t="shared" si="11"/>
        <v>TUE</v>
      </c>
      <c r="CG380" s="121" t="str">
        <f t="shared" si="11"/>
        <v>WED</v>
      </c>
      <c r="CH380" s="121" t="str">
        <f t="shared" si="11"/>
        <v>THU</v>
      </c>
      <c r="CI380" s="121" t="str">
        <f t="shared" si="11"/>
        <v>FRI</v>
      </c>
      <c r="CJ380" s="121" t="str">
        <f t="shared" si="11"/>
        <v>SAT</v>
      </c>
      <c r="CK380" s="121" t="str">
        <f t="shared" si="11"/>
        <v>SUN</v>
      </c>
      <c r="CL380" s="121" t="str">
        <f t="shared" si="11"/>
        <v>MON</v>
      </c>
      <c r="CM380" s="121" t="str">
        <f t="shared" si="11"/>
        <v>TUE</v>
      </c>
      <c r="CN380" s="121" t="str">
        <f t="shared" si="11"/>
        <v>WED</v>
      </c>
      <c r="CO380" s="121" t="str">
        <f t="shared" si="11"/>
        <v>THU</v>
      </c>
      <c r="CP380" s="121" t="str">
        <f t="shared" si="11"/>
        <v>FRI</v>
      </c>
      <c r="CQ380" s="121" t="str">
        <f t="shared" si="11"/>
        <v>SAT</v>
      </c>
      <c r="CR380" s="121" t="str">
        <f t="shared" si="11"/>
        <v>SUN</v>
      </c>
      <c r="CS380" s="121" t="str">
        <f t="shared" si="11"/>
        <v>MON</v>
      </c>
      <c r="CT380" s="121" t="str">
        <f t="shared" si="11"/>
        <v>TUE</v>
      </c>
      <c r="CU380" s="121" t="str">
        <f t="shared" si="11"/>
        <v>WED</v>
      </c>
      <c r="CV380" s="121" t="str">
        <f t="shared" si="11"/>
        <v>THU</v>
      </c>
      <c r="CW380" s="121" t="str">
        <f t="shared" si="11"/>
        <v>FRI</v>
      </c>
      <c r="CX380" s="121" t="str">
        <f t="shared" si="11"/>
        <v>SAT</v>
      </c>
      <c r="CY380" s="121" t="str">
        <f t="shared" si="11"/>
        <v>SUN</v>
      </c>
      <c r="CZ380" s="121" t="str">
        <f t="shared" si="11"/>
        <v>MON</v>
      </c>
      <c r="DA380" s="121" t="str">
        <f t="shared" si="11"/>
        <v>TUE</v>
      </c>
      <c r="DB380" s="121" t="str">
        <f t="shared" si="11"/>
        <v>WED</v>
      </c>
      <c r="DC380" s="121" t="str">
        <f t="shared" si="11"/>
        <v>THU</v>
      </c>
      <c r="DD380" s="121" t="str">
        <f t="shared" si="11"/>
        <v>FRI</v>
      </c>
      <c r="DE380" s="121" t="str">
        <f t="shared" si="11"/>
        <v>SAT</v>
      </c>
      <c r="DF380" s="121" t="str">
        <f t="shared" si="11"/>
        <v>SUN</v>
      </c>
      <c r="DG380" s="121" t="str">
        <f t="shared" si="11"/>
        <v>MON</v>
      </c>
      <c r="DH380" s="121" t="str">
        <f t="shared" si="11"/>
        <v>TUE</v>
      </c>
      <c r="DI380" s="121" t="str">
        <f t="shared" si="11"/>
        <v>WED</v>
      </c>
      <c r="DJ380" s="121" t="str">
        <f t="shared" si="11"/>
        <v>THU</v>
      </c>
      <c r="DK380" s="121" t="str">
        <f t="shared" si="11"/>
        <v>FRI</v>
      </c>
      <c r="DL380" s="121" t="str">
        <f t="shared" si="11"/>
        <v>SAT</v>
      </c>
      <c r="DM380" s="121" t="str">
        <f t="shared" si="11"/>
        <v>SUN</v>
      </c>
      <c r="DN380" s="121" t="str">
        <f t="shared" si="11"/>
        <v>MON</v>
      </c>
      <c r="DO380" s="121" t="str">
        <f t="shared" si="11"/>
        <v>TUE</v>
      </c>
      <c r="DP380" s="121" t="str">
        <f t="shared" si="11"/>
        <v>WED</v>
      </c>
      <c r="DQ380" s="121" t="str">
        <f t="shared" si="11"/>
        <v>THU</v>
      </c>
      <c r="DR380" s="121" t="str">
        <f t="shared" si="11"/>
        <v>FRI</v>
      </c>
      <c r="DS380" s="121" t="str">
        <f t="shared" si="11"/>
        <v>SAT</v>
      </c>
      <c r="DT380" s="121" t="str">
        <f t="shared" si="11"/>
        <v>SUN</v>
      </c>
      <c r="DU380" s="121" t="str">
        <f t="shared" si="11"/>
        <v>MON</v>
      </c>
      <c r="DV380" s="121" t="str">
        <f t="shared" si="11"/>
        <v>TUE</v>
      </c>
      <c r="DW380" s="121" t="str">
        <f t="shared" si="11"/>
        <v>WED</v>
      </c>
      <c r="DX380" s="121" t="str">
        <f t="shared" si="11"/>
        <v>THU</v>
      </c>
      <c r="DY380" s="121" t="str">
        <f t="shared" si="11"/>
        <v>FRI</v>
      </c>
      <c r="DZ380" s="121" t="str">
        <f t="shared" si="11"/>
        <v>SAT</v>
      </c>
      <c r="EA380" s="121" t="str">
        <f t="shared" si="11"/>
        <v>SUN</v>
      </c>
      <c r="EB380" s="121" t="str">
        <f t="shared" si="11"/>
        <v>MON</v>
      </c>
      <c r="EC380" s="121" t="str">
        <f t="shared" si="11"/>
        <v>TUE</v>
      </c>
      <c r="ED380" s="121" t="str">
        <f t="shared" si="11"/>
        <v>WED</v>
      </c>
      <c r="EE380" s="121" t="str">
        <f t="shared" si="11"/>
        <v>THU</v>
      </c>
      <c r="EF380" s="121" t="str">
        <f t="shared" si="11"/>
        <v>FRI</v>
      </c>
      <c r="EG380" s="121" t="str">
        <f t="shared" si="11"/>
        <v>SAT</v>
      </c>
      <c r="EH380" s="121" t="str">
        <f t="shared" si="11"/>
        <v>SUN</v>
      </c>
      <c r="EI380" s="121" t="str">
        <f t="shared" ref="EI380:GT380" si="12">UPPER(TEXT(EI379, "DDD"))</f>
        <v>MON</v>
      </c>
      <c r="EJ380" s="121" t="str">
        <f t="shared" si="12"/>
        <v>TUE</v>
      </c>
      <c r="EK380" s="121" t="str">
        <f t="shared" si="12"/>
        <v>WED</v>
      </c>
      <c r="EL380" s="121" t="str">
        <f t="shared" si="12"/>
        <v>THU</v>
      </c>
      <c r="EM380" s="121" t="str">
        <f t="shared" si="12"/>
        <v>FRI</v>
      </c>
      <c r="EN380" s="121" t="str">
        <f t="shared" si="12"/>
        <v>SAT</v>
      </c>
      <c r="EO380" s="121" t="str">
        <f t="shared" si="12"/>
        <v>SUN</v>
      </c>
      <c r="EP380" s="121" t="str">
        <f t="shared" si="12"/>
        <v>MON</v>
      </c>
      <c r="EQ380" s="121" t="str">
        <f t="shared" si="12"/>
        <v>TUE</v>
      </c>
      <c r="ER380" s="121" t="str">
        <f t="shared" si="12"/>
        <v>WED</v>
      </c>
      <c r="ES380" s="121" t="str">
        <f t="shared" si="12"/>
        <v>THU</v>
      </c>
      <c r="ET380" s="121" t="str">
        <f t="shared" si="12"/>
        <v>FRI</v>
      </c>
      <c r="EU380" s="121" t="str">
        <f t="shared" si="12"/>
        <v>SAT</v>
      </c>
      <c r="EV380" s="121" t="str">
        <f t="shared" si="12"/>
        <v>SUN</v>
      </c>
      <c r="EW380" s="121" t="str">
        <f t="shared" si="12"/>
        <v>MON</v>
      </c>
      <c r="EX380" s="121" t="str">
        <f t="shared" si="12"/>
        <v>TUE</v>
      </c>
      <c r="EY380" s="121" t="str">
        <f t="shared" si="12"/>
        <v>WED</v>
      </c>
      <c r="EZ380" s="121" t="str">
        <f t="shared" si="12"/>
        <v>THU</v>
      </c>
      <c r="FA380" s="121" t="str">
        <f t="shared" si="12"/>
        <v>FRI</v>
      </c>
      <c r="FB380" s="121" t="str">
        <f t="shared" si="12"/>
        <v>SAT</v>
      </c>
      <c r="FC380" s="121" t="str">
        <f t="shared" si="12"/>
        <v>SUN</v>
      </c>
      <c r="FD380" s="121" t="str">
        <f t="shared" si="12"/>
        <v>MON</v>
      </c>
      <c r="FE380" s="121" t="str">
        <f t="shared" si="12"/>
        <v>TUE</v>
      </c>
      <c r="FF380" s="121" t="str">
        <f t="shared" si="12"/>
        <v>WED</v>
      </c>
      <c r="FG380" s="121" t="str">
        <f t="shared" si="12"/>
        <v>THU</v>
      </c>
      <c r="FH380" s="121" t="str">
        <f t="shared" si="12"/>
        <v>FRI</v>
      </c>
      <c r="FI380" s="121" t="str">
        <f t="shared" si="12"/>
        <v>SAT</v>
      </c>
      <c r="FJ380" s="121" t="str">
        <f t="shared" si="12"/>
        <v>SUN</v>
      </c>
      <c r="FK380" s="121" t="str">
        <f t="shared" si="12"/>
        <v>MON</v>
      </c>
      <c r="FL380" s="121" t="str">
        <f t="shared" si="12"/>
        <v>TUE</v>
      </c>
      <c r="FM380" s="121" t="str">
        <f t="shared" si="12"/>
        <v>WED</v>
      </c>
      <c r="FN380" s="121" t="str">
        <f t="shared" si="12"/>
        <v>THU</v>
      </c>
      <c r="FO380" s="121" t="str">
        <f t="shared" si="12"/>
        <v>FRI</v>
      </c>
      <c r="FP380" s="121" t="str">
        <f t="shared" si="12"/>
        <v>SAT</v>
      </c>
      <c r="FQ380" s="121" t="str">
        <f t="shared" si="12"/>
        <v>SUN</v>
      </c>
      <c r="FR380" s="121" t="str">
        <f t="shared" si="12"/>
        <v>MON</v>
      </c>
      <c r="FS380" s="121" t="str">
        <f t="shared" si="12"/>
        <v>TUE</v>
      </c>
      <c r="FT380" s="121" t="str">
        <f t="shared" si="12"/>
        <v>WED</v>
      </c>
      <c r="FU380" s="121" t="str">
        <f t="shared" si="12"/>
        <v>THU</v>
      </c>
      <c r="FV380" s="121" t="str">
        <f t="shared" si="12"/>
        <v>FRI</v>
      </c>
      <c r="FW380" s="121" t="str">
        <f t="shared" si="12"/>
        <v>SAT</v>
      </c>
      <c r="FX380" s="121" t="str">
        <f t="shared" si="12"/>
        <v>SUN</v>
      </c>
      <c r="FY380" s="121" t="str">
        <f t="shared" si="12"/>
        <v>MON</v>
      </c>
      <c r="FZ380" s="121" t="str">
        <f t="shared" si="12"/>
        <v>TUE</v>
      </c>
      <c r="GA380" s="121" t="str">
        <f t="shared" si="12"/>
        <v>WED</v>
      </c>
      <c r="GB380" s="121" t="str">
        <f t="shared" si="12"/>
        <v>THU</v>
      </c>
      <c r="GC380" s="121" t="str">
        <f t="shared" si="12"/>
        <v>FRI</v>
      </c>
      <c r="GD380" s="121" t="str">
        <f t="shared" si="12"/>
        <v>SAT</v>
      </c>
      <c r="GE380" s="121" t="str">
        <f t="shared" si="12"/>
        <v>SUN</v>
      </c>
      <c r="GF380" s="121" t="str">
        <f t="shared" si="12"/>
        <v>MON</v>
      </c>
      <c r="GG380" s="121" t="str">
        <f t="shared" si="12"/>
        <v>TUE</v>
      </c>
      <c r="GH380" s="121" t="str">
        <f t="shared" si="12"/>
        <v>WED</v>
      </c>
      <c r="GI380" s="121" t="str">
        <f t="shared" si="12"/>
        <v>THU</v>
      </c>
      <c r="GJ380" s="121" t="str">
        <f t="shared" si="12"/>
        <v>FRI</v>
      </c>
      <c r="GK380" s="121" t="str">
        <f t="shared" si="12"/>
        <v>SAT</v>
      </c>
      <c r="GL380" s="121" t="str">
        <f t="shared" si="12"/>
        <v>SUN</v>
      </c>
      <c r="GM380" s="121" t="str">
        <f t="shared" si="12"/>
        <v>MON</v>
      </c>
      <c r="GN380" s="121" t="str">
        <f t="shared" si="12"/>
        <v>TUE</v>
      </c>
      <c r="GO380" s="121" t="str">
        <f t="shared" si="12"/>
        <v>WED</v>
      </c>
      <c r="GP380" s="121" t="str">
        <f t="shared" si="12"/>
        <v>THU</v>
      </c>
      <c r="GQ380" s="121" t="str">
        <f t="shared" si="12"/>
        <v>FRI</v>
      </c>
      <c r="GR380" s="121" t="str">
        <f t="shared" si="12"/>
        <v>SAT</v>
      </c>
      <c r="GS380" s="121" t="str">
        <f t="shared" si="12"/>
        <v>SUN</v>
      </c>
      <c r="GT380" s="121" t="str">
        <f t="shared" si="12"/>
        <v>MON</v>
      </c>
      <c r="GU380" s="121" t="str">
        <f t="shared" ref="GU380:HT380" si="13">UPPER(TEXT(GU379, "DDD"))</f>
        <v>TUE</v>
      </c>
      <c r="GV380" s="121" t="str">
        <f t="shared" si="13"/>
        <v>WED</v>
      </c>
      <c r="GW380" s="121" t="str">
        <f t="shared" si="13"/>
        <v>THU</v>
      </c>
      <c r="GX380" s="121" t="str">
        <f t="shared" si="13"/>
        <v>FRI</v>
      </c>
      <c r="GY380" s="121" t="str">
        <f t="shared" si="13"/>
        <v>SAT</v>
      </c>
      <c r="GZ380" s="121" t="str">
        <f t="shared" si="13"/>
        <v>SUN</v>
      </c>
      <c r="HA380" s="121" t="str">
        <f t="shared" si="13"/>
        <v>MON</v>
      </c>
      <c r="HB380" s="121" t="str">
        <f t="shared" si="13"/>
        <v>TUE</v>
      </c>
      <c r="HC380" s="121" t="str">
        <f t="shared" si="13"/>
        <v>WED</v>
      </c>
      <c r="HD380" s="121" t="str">
        <f t="shared" si="13"/>
        <v>THU</v>
      </c>
      <c r="HE380" s="121" t="str">
        <f t="shared" si="13"/>
        <v>FRI</v>
      </c>
      <c r="HF380" s="121" t="str">
        <f t="shared" si="13"/>
        <v>SAT</v>
      </c>
      <c r="HG380" s="121" t="str">
        <f t="shared" si="13"/>
        <v>SUN</v>
      </c>
      <c r="HH380" s="121" t="str">
        <f t="shared" si="13"/>
        <v>MON</v>
      </c>
      <c r="HI380" s="121" t="str">
        <f t="shared" si="13"/>
        <v>TUE</v>
      </c>
      <c r="HJ380" s="121" t="str">
        <f t="shared" si="13"/>
        <v>WED</v>
      </c>
      <c r="HK380" s="121" t="str">
        <f t="shared" si="13"/>
        <v>THU</v>
      </c>
      <c r="HL380" s="121" t="str">
        <f t="shared" si="13"/>
        <v>FRI</v>
      </c>
      <c r="HM380" s="121" t="str">
        <f t="shared" si="13"/>
        <v>SAT</v>
      </c>
      <c r="HN380" s="121" t="str">
        <f t="shared" si="13"/>
        <v>SUN</v>
      </c>
      <c r="HO380" s="121" t="str">
        <f t="shared" si="13"/>
        <v>MON</v>
      </c>
      <c r="HP380" s="121" t="str">
        <f t="shared" si="13"/>
        <v>TUE</v>
      </c>
      <c r="HQ380" s="121" t="str">
        <f t="shared" si="13"/>
        <v>WED</v>
      </c>
      <c r="HR380" s="121" t="str">
        <f t="shared" si="13"/>
        <v>THU</v>
      </c>
      <c r="HS380" s="121" t="str">
        <f t="shared" si="13"/>
        <v>FRI</v>
      </c>
      <c r="HT380" s="121" t="str">
        <f t="shared" si="13"/>
        <v>SAT</v>
      </c>
    </row>
    <row r="381" spans="1:228" s="130" customFormat="1" ht="28.2" customHeight="1">
      <c r="A381" s="122" t="s">
        <v>44</v>
      </c>
      <c r="B381" s="123" t="s">
        <v>638</v>
      </c>
      <c r="C381" s="123"/>
      <c r="D381" s="123"/>
      <c r="E381" s="123"/>
      <c r="F381" s="124">
        <f>IFERROR(I381-G381,"")</f>
        <v>0</v>
      </c>
      <c r="G381" s="125"/>
      <c r="H381" s="126"/>
      <c r="I381" s="126"/>
      <c r="J381" s="127"/>
      <c r="K381" s="128"/>
      <c r="L381" s="129"/>
      <c r="M381" s="129"/>
      <c r="N381" s="129"/>
      <c r="O381" s="129"/>
      <c r="P381" s="129"/>
      <c r="Q381" s="129"/>
      <c r="R381" s="129"/>
      <c r="S381" s="129"/>
      <c r="T381" s="129"/>
      <c r="U381" s="129"/>
      <c r="V381" s="129"/>
      <c r="W381" s="129"/>
      <c r="X381" s="129"/>
      <c r="Y381" s="129"/>
      <c r="Z381" s="129"/>
      <c r="AA381" s="129"/>
      <c r="AB381" s="129"/>
      <c r="AC381" s="129"/>
      <c r="AD381" s="129"/>
      <c r="AE381" s="129"/>
      <c r="AF381" s="129"/>
      <c r="AG381" s="129"/>
      <c r="AH381" s="129"/>
      <c r="AI381" s="129"/>
      <c r="AJ381" s="129"/>
      <c r="AK381" s="129"/>
      <c r="AL381" s="129"/>
      <c r="AM381" s="129"/>
      <c r="AN381" s="129"/>
      <c r="AO381" s="129"/>
      <c r="AP381" s="129"/>
      <c r="AQ381" s="129"/>
      <c r="AR381" s="129"/>
      <c r="AS381" s="129"/>
      <c r="AT381" s="129"/>
      <c r="AU381" s="129"/>
      <c r="AV381" s="129"/>
      <c r="AW381" s="129"/>
      <c r="AX381" s="129"/>
      <c r="AY381" s="129"/>
      <c r="AZ381" s="129"/>
      <c r="BA381" s="129"/>
      <c r="BB381" s="129"/>
      <c r="BC381" s="129"/>
      <c r="BD381" s="129"/>
      <c r="BE381" s="129"/>
      <c r="BF381" s="129"/>
      <c r="BG381" s="129"/>
      <c r="BH381" s="129"/>
      <c r="BI381" s="129"/>
      <c r="BJ381" s="129"/>
      <c r="BK381" s="129"/>
      <c r="BL381" s="129"/>
      <c r="BM381" s="129"/>
      <c r="BN381" s="129"/>
      <c r="BO381" s="129"/>
      <c r="BP381" s="129"/>
      <c r="BQ381" s="129"/>
      <c r="BR381" s="129"/>
      <c r="BS381" s="129"/>
      <c r="BT381" s="129"/>
      <c r="BU381" s="129"/>
      <c r="BV381" s="129"/>
      <c r="BW381" s="129"/>
      <c r="BX381" s="129"/>
      <c r="BY381" s="129"/>
      <c r="BZ381" s="129"/>
      <c r="CA381" s="129"/>
      <c r="CB381" s="129"/>
      <c r="CC381" s="129"/>
      <c r="CD381" s="129"/>
      <c r="CE381" s="129"/>
      <c r="CF381" s="129"/>
      <c r="CG381" s="129"/>
      <c r="CH381" s="129"/>
      <c r="CI381" s="129"/>
      <c r="CJ381" s="129"/>
      <c r="CK381" s="129"/>
      <c r="CL381" s="129"/>
      <c r="CM381" s="129"/>
      <c r="CN381" s="129"/>
      <c r="CO381" s="129"/>
      <c r="CP381" s="129"/>
      <c r="CQ381" s="129"/>
      <c r="CR381" s="129"/>
      <c r="CS381" s="129"/>
      <c r="CT381" s="129"/>
      <c r="CU381" s="129"/>
      <c r="CV381" s="129"/>
      <c r="CW381" s="129"/>
      <c r="CX381" s="129"/>
      <c r="CY381" s="129"/>
      <c r="CZ381" s="129"/>
      <c r="DA381" s="129"/>
      <c r="DB381" s="129"/>
      <c r="DC381" s="129"/>
      <c r="DD381" s="129"/>
      <c r="DE381" s="129"/>
      <c r="DF381" s="129"/>
      <c r="DG381" s="129"/>
      <c r="DH381" s="129"/>
      <c r="DI381" s="129"/>
      <c r="DJ381" s="129"/>
      <c r="DK381" s="129"/>
      <c r="DL381" s="129"/>
      <c r="DM381" s="129"/>
      <c r="DN381" s="129"/>
      <c r="DO381" s="129"/>
      <c r="DP381" s="129"/>
      <c r="DQ381" s="129"/>
      <c r="DR381" s="129"/>
      <c r="DS381" s="129"/>
      <c r="DT381" s="129"/>
      <c r="DU381" s="129"/>
      <c r="DV381" s="129"/>
      <c r="DW381" s="129"/>
      <c r="DX381" s="129"/>
      <c r="DY381" s="129"/>
      <c r="DZ381" s="129"/>
      <c r="EA381" s="129"/>
      <c r="EB381" s="129"/>
      <c r="EC381" s="129"/>
      <c r="ED381" s="129"/>
      <c r="EE381" s="129"/>
      <c r="EF381" s="129"/>
      <c r="EG381" s="129"/>
      <c r="EH381" s="129"/>
      <c r="EI381" s="129"/>
      <c r="EJ381" s="129"/>
      <c r="EK381" s="129"/>
      <c r="EL381" s="129"/>
      <c r="EM381" s="129"/>
      <c r="EN381" s="129"/>
      <c r="EO381" s="129"/>
      <c r="EP381" s="129"/>
      <c r="EQ381" s="129"/>
      <c r="ER381" s="129"/>
      <c r="ES381" s="129"/>
      <c r="ET381" s="129"/>
      <c r="EU381" s="129"/>
      <c r="EV381" s="129"/>
      <c r="EW381" s="129"/>
      <c r="EX381" s="129"/>
      <c r="EY381" s="129"/>
      <c r="EZ381" s="129"/>
      <c r="FA381" s="129"/>
      <c r="FB381" s="129"/>
      <c r="FC381" s="129"/>
      <c r="FD381" s="129"/>
      <c r="FE381" s="129"/>
      <c r="FF381" s="129"/>
      <c r="FG381" s="129"/>
      <c r="FH381" s="129"/>
      <c r="FI381" s="129"/>
      <c r="FJ381" s="129"/>
      <c r="FK381" s="129"/>
      <c r="FL381" s="129"/>
      <c r="FM381" s="129"/>
      <c r="FN381" s="129"/>
      <c r="FO381" s="129"/>
      <c r="FP381" s="129"/>
      <c r="FQ381" s="129"/>
      <c r="FR381" s="129"/>
      <c r="FS381" s="129"/>
      <c r="FT381" s="129"/>
      <c r="FU381" s="129"/>
      <c r="FV381" s="129"/>
      <c r="FW381" s="129"/>
      <c r="FX381" s="129"/>
      <c r="FY381" s="129"/>
      <c r="FZ381" s="129"/>
      <c r="GA381" s="129"/>
      <c r="GB381" s="129"/>
      <c r="GC381" s="129"/>
      <c r="GD381" s="129"/>
      <c r="GE381" s="129"/>
      <c r="GF381" s="129"/>
      <c r="GG381" s="129"/>
      <c r="GH381" s="129"/>
      <c r="GI381" s="129"/>
      <c r="GJ381" s="129"/>
      <c r="GK381" s="129"/>
      <c r="GL381" s="129"/>
      <c r="GM381" s="129"/>
      <c r="GN381" s="129"/>
      <c r="GO381" s="129"/>
      <c r="GP381" s="129"/>
      <c r="GQ381" s="129"/>
      <c r="GR381" s="129"/>
      <c r="GS381" s="129"/>
      <c r="GT381" s="129"/>
      <c r="GU381" s="129"/>
      <c r="GV381" s="129"/>
      <c r="GW381" s="129"/>
      <c r="GX381" s="129"/>
      <c r="GY381" s="129"/>
      <c r="GZ381" s="129"/>
      <c r="HA381" s="129"/>
      <c r="HB381" s="129"/>
      <c r="HC381" s="129"/>
      <c r="HD381" s="129"/>
      <c r="HE381" s="129"/>
      <c r="HF381" s="129"/>
      <c r="HG381" s="129"/>
      <c r="HH381" s="129"/>
      <c r="HI381" s="129"/>
      <c r="HJ381" s="129"/>
      <c r="HK381" s="129"/>
      <c r="HL381" s="129"/>
      <c r="HM381" s="129"/>
      <c r="HN381" s="129"/>
      <c r="HO381" s="129"/>
      <c r="HP381" s="129"/>
      <c r="HQ381" s="129"/>
      <c r="HR381" s="129"/>
      <c r="HS381" s="129"/>
      <c r="HT381" s="129"/>
    </row>
    <row r="382" spans="1:228" s="130" customFormat="1" ht="28.2" customHeight="1">
      <c r="A382" s="122" t="s">
        <v>139</v>
      </c>
      <c r="B382" s="123" t="s">
        <v>639</v>
      </c>
      <c r="C382" s="123"/>
      <c r="D382" s="123"/>
      <c r="E382" s="123"/>
      <c r="F382" s="124">
        <f t="shared" ref="F382:F393" si="14">IFERROR(I382-G382,"")</f>
        <v>0</v>
      </c>
      <c r="G382" s="125"/>
      <c r="H382" s="126"/>
      <c r="I382" s="126"/>
      <c r="J382" s="127"/>
      <c r="K382" s="131"/>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s="132"/>
      <c r="AX382" s="132"/>
      <c r="AY382" s="132"/>
      <c r="AZ382" s="132"/>
      <c r="BA382" s="132"/>
      <c r="BB382" s="132"/>
      <c r="BC382" s="132"/>
      <c r="BD382" s="132"/>
      <c r="BE382" s="132"/>
      <c r="BF382" s="132"/>
      <c r="BG382" s="132"/>
      <c r="BH382" s="132"/>
      <c r="BI382" s="132"/>
      <c r="BJ382" s="132"/>
      <c r="BK382" s="132"/>
      <c r="BL382" s="132"/>
      <c r="BM382" s="132"/>
      <c r="BN382" s="132"/>
      <c r="BO382" s="132"/>
      <c r="BP382" s="132"/>
      <c r="BQ382" s="132"/>
      <c r="BR382" s="132"/>
      <c r="BS382" s="132"/>
      <c r="BT382" s="132"/>
      <c r="BU382" s="132"/>
      <c r="BV382" s="132"/>
      <c r="BW382" s="132"/>
      <c r="BX382" s="132"/>
      <c r="BY382" s="132"/>
      <c r="BZ382" s="132"/>
      <c r="CA382" s="132"/>
      <c r="CB382" s="132"/>
      <c r="CC382" s="132"/>
      <c r="CD382" s="132"/>
      <c r="CE382" s="132"/>
      <c r="CF382" s="132"/>
      <c r="CG382" s="132"/>
      <c r="CH382" s="132"/>
      <c r="CI382" s="132"/>
      <c r="CJ382" s="132"/>
      <c r="CK382" s="132"/>
      <c r="CL382" s="132"/>
      <c r="CM382" s="132"/>
      <c r="CN382" s="132"/>
      <c r="CO382" s="132"/>
      <c r="CP382" s="132"/>
      <c r="CQ382" s="132"/>
      <c r="CR382" s="132"/>
      <c r="CS382" s="132"/>
      <c r="CT382" s="132"/>
      <c r="CU382" s="132"/>
      <c r="CV382" s="132"/>
      <c r="CW382" s="132"/>
      <c r="CX382" s="132"/>
      <c r="CY382" s="132"/>
      <c r="CZ382" s="132"/>
      <c r="DA382" s="132"/>
      <c r="DB382" s="132"/>
      <c r="DC382" s="132"/>
      <c r="DD382" s="132"/>
      <c r="DE382" s="132"/>
      <c r="DF382" s="132"/>
      <c r="DG382" s="132"/>
      <c r="DH382" s="132"/>
      <c r="DI382" s="132"/>
      <c r="DJ382" s="132"/>
      <c r="DK382" s="132"/>
      <c r="DL382" s="132"/>
      <c r="DM382" s="132"/>
      <c r="DN382" s="132"/>
      <c r="DO382" s="132"/>
      <c r="DP382" s="132"/>
      <c r="DQ382" s="132"/>
      <c r="DR382" s="132"/>
      <c r="DS382" s="132"/>
      <c r="DT382" s="132"/>
      <c r="DU382" s="132"/>
      <c r="DV382" s="132"/>
      <c r="DW382" s="132"/>
      <c r="DX382" s="132"/>
      <c r="DY382" s="132"/>
      <c r="DZ382" s="132"/>
      <c r="EA382" s="132"/>
      <c r="EB382" s="132"/>
      <c r="EC382" s="132"/>
      <c r="ED382" s="132"/>
      <c r="EE382" s="132"/>
      <c r="EF382" s="132"/>
      <c r="EG382" s="132"/>
      <c r="EH382" s="132"/>
      <c r="EI382" s="132"/>
      <c r="EJ382" s="132"/>
      <c r="EK382" s="132"/>
      <c r="EL382" s="132"/>
      <c r="EM382" s="132"/>
      <c r="EN382" s="132"/>
      <c r="EO382" s="132"/>
      <c r="EP382" s="132"/>
      <c r="EQ382" s="132"/>
      <c r="ER382" s="132"/>
      <c r="ES382" s="132"/>
      <c r="ET382" s="132"/>
      <c r="EU382" s="132"/>
      <c r="EV382" s="132"/>
      <c r="EW382" s="132"/>
      <c r="EX382" s="132"/>
      <c r="EY382" s="132"/>
      <c r="EZ382" s="132"/>
      <c r="FA382" s="132"/>
      <c r="FB382" s="132"/>
      <c r="FC382" s="132"/>
      <c r="FD382" s="132"/>
      <c r="FE382" s="132"/>
      <c r="FF382" s="132"/>
      <c r="FG382" s="132"/>
      <c r="FH382" s="132"/>
      <c r="FI382" s="132"/>
      <c r="FJ382" s="132"/>
      <c r="FK382" s="132"/>
      <c r="FL382" s="132"/>
      <c r="FM382" s="132"/>
      <c r="FN382" s="132"/>
      <c r="FO382" s="132"/>
      <c r="FP382" s="132"/>
      <c r="FQ382" s="132"/>
      <c r="FR382" s="132"/>
      <c r="FS382" s="132"/>
      <c r="FT382" s="132"/>
      <c r="FU382" s="132"/>
      <c r="FV382" s="132"/>
      <c r="FW382" s="132"/>
      <c r="FX382" s="132"/>
      <c r="FY382" s="132"/>
      <c r="FZ382" s="132"/>
      <c r="GA382" s="132"/>
      <c r="GB382" s="132"/>
      <c r="GC382" s="132"/>
      <c r="GD382" s="132"/>
      <c r="GE382" s="132"/>
      <c r="GF382" s="132"/>
      <c r="GG382" s="132"/>
      <c r="GH382" s="132"/>
      <c r="GI382" s="132"/>
      <c r="GJ382" s="132"/>
      <c r="GK382" s="132"/>
      <c r="GL382" s="132"/>
      <c r="GM382" s="132"/>
      <c r="GN382" s="132"/>
      <c r="GO382" s="132"/>
      <c r="GP382" s="132"/>
      <c r="GQ382" s="132"/>
      <c r="GR382" s="132"/>
      <c r="GS382" s="132"/>
      <c r="GT382" s="132"/>
      <c r="GU382" s="132"/>
      <c r="GV382" s="132"/>
      <c r="GW382" s="132"/>
      <c r="GX382" s="132"/>
      <c r="GY382" s="132"/>
      <c r="GZ382" s="132"/>
      <c r="HA382" s="132"/>
      <c r="HB382" s="132"/>
      <c r="HC382" s="132"/>
      <c r="HD382" s="132"/>
      <c r="HE382" s="132"/>
      <c r="HF382" s="132"/>
      <c r="HG382" s="132"/>
      <c r="HH382" s="132"/>
      <c r="HI382" s="132"/>
      <c r="HJ382" s="132"/>
      <c r="HK382" s="132"/>
      <c r="HL382" s="132"/>
      <c r="HM382" s="132"/>
      <c r="HN382" s="132"/>
      <c r="HO382" s="132"/>
      <c r="HP382" s="132"/>
      <c r="HQ382" s="132"/>
      <c r="HR382" s="132"/>
      <c r="HS382" s="132"/>
      <c r="HT382" s="132"/>
    </row>
    <row r="383" spans="1:228" s="130" customFormat="1" ht="28.2" customHeight="1">
      <c r="A383" s="122" t="s">
        <v>228</v>
      </c>
      <c r="B383" s="123" t="s">
        <v>640</v>
      </c>
      <c r="C383" s="123"/>
      <c r="D383" s="123"/>
      <c r="E383" s="123"/>
      <c r="F383" s="124">
        <f t="shared" si="14"/>
        <v>0</v>
      </c>
      <c r="G383" s="125"/>
      <c r="H383" s="126"/>
      <c r="I383" s="126"/>
      <c r="J383" s="127"/>
      <c r="K383" s="131"/>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c r="AO383" s="132"/>
      <c r="AP383" s="132"/>
      <c r="AQ383" s="132"/>
      <c r="AR383" s="132"/>
      <c r="AS383" s="132"/>
      <c r="AT383" s="132"/>
      <c r="AU383" s="132"/>
      <c r="AV383" s="132"/>
      <c r="AW383" s="132"/>
      <c r="AX383" s="132"/>
      <c r="AY383" s="132"/>
      <c r="AZ383" s="132"/>
      <c r="BA383" s="132"/>
      <c r="BB383" s="132"/>
      <c r="BC383" s="132"/>
      <c r="BD383" s="132"/>
      <c r="BE383" s="132"/>
      <c r="BF383" s="132"/>
      <c r="BG383" s="132"/>
      <c r="BH383" s="132"/>
      <c r="BI383" s="132"/>
      <c r="BJ383" s="132"/>
      <c r="BK383" s="132"/>
      <c r="BL383" s="132"/>
      <c r="BM383" s="132"/>
      <c r="BN383" s="132"/>
      <c r="BO383" s="132"/>
      <c r="BP383" s="132"/>
      <c r="BQ383" s="132"/>
      <c r="BR383" s="132"/>
      <c r="BS383" s="132"/>
      <c r="BT383" s="132"/>
      <c r="BU383" s="132"/>
      <c r="BV383" s="132"/>
      <c r="BW383" s="132"/>
      <c r="BX383" s="132"/>
      <c r="BY383" s="132"/>
      <c r="BZ383" s="132"/>
      <c r="CA383" s="132"/>
      <c r="CB383" s="132"/>
      <c r="CC383" s="132"/>
      <c r="CD383" s="132"/>
      <c r="CE383" s="132"/>
      <c r="CF383" s="132"/>
      <c r="CG383" s="132"/>
      <c r="CH383" s="132"/>
      <c r="CI383" s="132"/>
      <c r="CJ383" s="132"/>
      <c r="CK383" s="132"/>
      <c r="CL383" s="132"/>
      <c r="CM383" s="132"/>
      <c r="CN383" s="132"/>
      <c r="CO383" s="132"/>
      <c r="CP383" s="132"/>
      <c r="CQ383" s="132"/>
      <c r="CR383" s="132"/>
      <c r="CS383" s="132"/>
      <c r="CT383" s="132"/>
      <c r="CU383" s="132"/>
      <c r="CV383" s="132"/>
      <c r="CW383" s="132"/>
      <c r="CX383" s="132"/>
      <c r="CY383" s="132"/>
      <c r="CZ383" s="132"/>
      <c r="DA383" s="132"/>
      <c r="DB383" s="132"/>
      <c r="DC383" s="132"/>
      <c r="DD383" s="132"/>
      <c r="DE383" s="132"/>
      <c r="DF383" s="132"/>
      <c r="DG383" s="132"/>
      <c r="DH383" s="132"/>
      <c r="DI383" s="132"/>
      <c r="DJ383" s="132"/>
      <c r="DK383" s="132"/>
      <c r="DL383" s="132"/>
      <c r="DM383" s="132"/>
      <c r="DN383" s="132"/>
      <c r="DO383" s="132"/>
      <c r="DP383" s="132"/>
      <c r="DQ383" s="132"/>
      <c r="DR383" s="132"/>
      <c r="DS383" s="132"/>
      <c r="DT383" s="132"/>
      <c r="DU383" s="132"/>
      <c r="DV383" s="132"/>
      <c r="DW383" s="132"/>
      <c r="DX383" s="132"/>
      <c r="DY383" s="132"/>
      <c r="DZ383" s="132"/>
      <c r="EA383" s="132"/>
      <c r="EB383" s="132"/>
      <c r="EC383" s="132"/>
      <c r="ED383" s="132"/>
      <c r="EE383" s="132"/>
      <c r="EF383" s="132"/>
      <c r="EG383" s="132"/>
      <c r="EH383" s="132"/>
      <c r="EI383" s="132"/>
      <c r="EJ383" s="132"/>
      <c r="EK383" s="132"/>
      <c r="EL383" s="132"/>
      <c r="EM383" s="132"/>
      <c r="EN383" s="132"/>
      <c r="EO383" s="132"/>
      <c r="EP383" s="132"/>
      <c r="EQ383" s="132"/>
      <c r="ER383" s="132"/>
      <c r="ES383" s="132"/>
      <c r="ET383" s="132"/>
      <c r="EU383" s="132"/>
      <c r="EV383" s="132"/>
      <c r="EW383" s="132"/>
      <c r="EX383" s="132"/>
      <c r="EY383" s="132"/>
      <c r="EZ383" s="132"/>
      <c r="FA383" s="132"/>
      <c r="FB383" s="132"/>
      <c r="FC383" s="132"/>
      <c r="FD383" s="132"/>
      <c r="FE383" s="132"/>
      <c r="FF383" s="132"/>
      <c r="FG383" s="132"/>
      <c r="FH383" s="132"/>
      <c r="FI383" s="132"/>
      <c r="FJ383" s="132"/>
      <c r="FK383" s="132"/>
      <c r="FL383" s="132"/>
      <c r="FM383" s="132"/>
      <c r="FN383" s="132"/>
      <c r="FO383" s="132"/>
      <c r="FP383" s="132"/>
      <c r="FQ383" s="132"/>
      <c r="FR383" s="132"/>
      <c r="FS383" s="132"/>
      <c r="FT383" s="132"/>
      <c r="FU383" s="132"/>
      <c r="FV383" s="132"/>
      <c r="FW383" s="132"/>
      <c r="FX383" s="132"/>
      <c r="FY383" s="132"/>
      <c r="FZ383" s="132"/>
      <c r="GA383" s="132"/>
      <c r="GB383" s="132"/>
      <c r="GC383" s="132"/>
      <c r="GD383" s="132"/>
      <c r="GE383" s="132"/>
      <c r="GF383" s="132"/>
      <c r="GG383" s="132"/>
      <c r="GH383" s="132"/>
      <c r="GI383" s="132"/>
      <c r="GJ383" s="132"/>
      <c r="GK383" s="132"/>
      <c r="GL383" s="132"/>
      <c r="GM383" s="132"/>
      <c r="GN383" s="132"/>
      <c r="GO383" s="132"/>
      <c r="GP383" s="132"/>
      <c r="GQ383" s="132"/>
      <c r="GR383" s="132"/>
      <c r="GS383" s="132"/>
      <c r="GT383" s="132"/>
      <c r="GU383" s="132"/>
      <c r="GV383" s="132"/>
      <c r="GW383" s="132"/>
      <c r="GX383" s="132"/>
      <c r="GY383" s="132"/>
      <c r="GZ383" s="132"/>
      <c r="HA383" s="132"/>
      <c r="HB383" s="132"/>
      <c r="HC383" s="132"/>
      <c r="HD383" s="132"/>
      <c r="HE383" s="132"/>
      <c r="HF383" s="132"/>
      <c r="HG383" s="132"/>
      <c r="HH383" s="132"/>
      <c r="HI383" s="132"/>
      <c r="HJ383" s="132"/>
      <c r="HK383" s="132"/>
      <c r="HL383" s="132"/>
      <c r="HM383" s="132"/>
      <c r="HN383" s="132"/>
      <c r="HO383" s="132"/>
      <c r="HP383" s="132"/>
      <c r="HQ383" s="132"/>
      <c r="HR383" s="132"/>
      <c r="HS383" s="132"/>
      <c r="HT383" s="132"/>
    </row>
    <row r="384" spans="1:228" s="130" customFormat="1" ht="28.2" customHeight="1">
      <c r="A384" s="122" t="s">
        <v>272</v>
      </c>
      <c r="B384" s="123" t="s">
        <v>641</v>
      </c>
      <c r="C384" s="123"/>
      <c r="D384" s="123"/>
      <c r="E384" s="123"/>
      <c r="F384" s="124">
        <f t="shared" si="14"/>
        <v>0</v>
      </c>
      <c r="G384" s="125"/>
      <c r="H384" s="126"/>
      <c r="I384" s="126"/>
      <c r="J384" s="127"/>
      <c r="K384" s="131"/>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2"/>
      <c r="AU384" s="132"/>
      <c r="AV384" s="132"/>
      <c r="AW384" s="132"/>
      <c r="AX384" s="132"/>
      <c r="AY384" s="132"/>
      <c r="AZ384" s="132"/>
      <c r="BA384" s="132"/>
      <c r="BB384" s="132"/>
      <c r="BC384" s="132"/>
      <c r="BD384" s="132"/>
      <c r="BE384" s="132"/>
      <c r="BF384" s="132"/>
      <c r="BG384" s="132"/>
      <c r="BH384" s="132"/>
      <c r="BI384" s="132"/>
      <c r="BJ384" s="132"/>
      <c r="BK384" s="132"/>
      <c r="BL384" s="132"/>
      <c r="BM384" s="132"/>
      <c r="BN384" s="132"/>
      <c r="BO384" s="132"/>
      <c r="BP384" s="132"/>
      <c r="BQ384" s="132"/>
      <c r="BR384" s="132"/>
      <c r="BS384" s="132"/>
      <c r="BT384" s="132"/>
      <c r="BU384" s="132"/>
      <c r="BV384" s="132"/>
      <c r="BW384" s="132"/>
      <c r="BX384" s="132"/>
      <c r="BY384" s="132"/>
      <c r="BZ384" s="132"/>
      <c r="CA384" s="132"/>
      <c r="CB384" s="132"/>
      <c r="CC384" s="132"/>
      <c r="CD384" s="132"/>
      <c r="CE384" s="132"/>
      <c r="CF384" s="132"/>
      <c r="CG384" s="132"/>
      <c r="CH384" s="132"/>
      <c r="CI384" s="132"/>
      <c r="CJ384" s="132"/>
      <c r="CK384" s="132"/>
      <c r="CL384" s="132"/>
      <c r="CM384" s="132"/>
      <c r="CN384" s="132"/>
      <c r="CO384" s="132"/>
      <c r="CP384" s="132"/>
      <c r="CQ384" s="132"/>
      <c r="CR384" s="132"/>
      <c r="CS384" s="132"/>
      <c r="CT384" s="132"/>
      <c r="CU384" s="132"/>
      <c r="CV384" s="132"/>
      <c r="CW384" s="132"/>
      <c r="CX384" s="132"/>
      <c r="CY384" s="132"/>
      <c r="CZ384" s="132"/>
      <c r="DA384" s="132"/>
      <c r="DB384" s="132"/>
      <c r="DC384" s="132"/>
      <c r="DD384" s="132"/>
      <c r="DE384" s="132"/>
      <c r="DF384" s="132"/>
      <c r="DG384" s="132"/>
      <c r="DH384" s="132"/>
      <c r="DI384" s="132"/>
      <c r="DJ384" s="132"/>
      <c r="DK384" s="132"/>
      <c r="DL384" s="132"/>
      <c r="DM384" s="132"/>
      <c r="DN384" s="132"/>
      <c r="DO384" s="132"/>
      <c r="DP384" s="132"/>
      <c r="DQ384" s="132"/>
      <c r="DR384" s="132"/>
      <c r="DS384" s="132"/>
      <c r="DT384" s="132"/>
      <c r="DU384" s="132"/>
      <c r="DV384" s="132"/>
      <c r="DW384" s="132"/>
      <c r="DX384" s="132"/>
      <c r="DY384" s="132"/>
      <c r="DZ384" s="132"/>
      <c r="EA384" s="132"/>
      <c r="EB384" s="132"/>
      <c r="EC384" s="132"/>
      <c r="ED384" s="132"/>
      <c r="EE384" s="132"/>
      <c r="EF384" s="132"/>
      <c r="EG384" s="132"/>
      <c r="EH384" s="132"/>
      <c r="EI384" s="132"/>
      <c r="EJ384" s="132"/>
      <c r="EK384" s="132"/>
      <c r="EL384" s="132"/>
      <c r="EM384" s="132"/>
      <c r="EN384" s="132"/>
      <c r="EO384" s="132"/>
      <c r="EP384" s="132"/>
      <c r="EQ384" s="132"/>
      <c r="ER384" s="132"/>
      <c r="ES384" s="132"/>
      <c r="ET384" s="132"/>
      <c r="EU384" s="132"/>
      <c r="EV384" s="132"/>
      <c r="EW384" s="132"/>
      <c r="EX384" s="132"/>
      <c r="EY384" s="132"/>
      <c r="EZ384" s="132"/>
      <c r="FA384" s="132"/>
      <c r="FB384" s="132"/>
      <c r="FC384" s="132"/>
      <c r="FD384" s="132"/>
      <c r="FE384" s="132"/>
      <c r="FF384" s="132"/>
      <c r="FG384" s="132"/>
      <c r="FH384" s="132"/>
      <c r="FI384" s="132"/>
      <c r="FJ384" s="132"/>
      <c r="FK384" s="132"/>
      <c r="FL384" s="132"/>
      <c r="FM384" s="132"/>
      <c r="FN384" s="132"/>
      <c r="FO384" s="132"/>
      <c r="FP384" s="132"/>
      <c r="FQ384" s="132"/>
      <c r="FR384" s="132"/>
      <c r="FS384" s="132"/>
      <c r="FT384" s="132"/>
      <c r="FU384" s="132"/>
      <c r="FV384" s="132"/>
      <c r="FW384" s="132"/>
      <c r="FX384" s="132"/>
      <c r="FY384" s="132"/>
      <c r="FZ384" s="132"/>
      <c r="GA384" s="132"/>
      <c r="GB384" s="132"/>
      <c r="GC384" s="132"/>
      <c r="GD384" s="132"/>
      <c r="GE384" s="132"/>
      <c r="GF384" s="132"/>
      <c r="GG384" s="132"/>
      <c r="GH384" s="132"/>
      <c r="GI384" s="132"/>
      <c r="GJ384" s="132"/>
      <c r="GK384" s="132"/>
      <c r="GL384" s="132"/>
      <c r="GM384" s="132"/>
      <c r="GN384" s="132"/>
      <c r="GO384" s="132"/>
      <c r="GP384" s="132"/>
      <c r="GQ384" s="132"/>
      <c r="GR384" s="132"/>
      <c r="GS384" s="132"/>
      <c r="GT384" s="132"/>
      <c r="GU384" s="132"/>
      <c r="GV384" s="132"/>
      <c r="GW384" s="132"/>
      <c r="GX384" s="132"/>
      <c r="GY384" s="132"/>
      <c r="GZ384" s="132"/>
      <c r="HA384" s="132"/>
      <c r="HB384" s="132"/>
      <c r="HC384" s="132"/>
      <c r="HD384" s="132"/>
      <c r="HE384" s="132"/>
      <c r="HF384" s="132"/>
      <c r="HG384" s="132"/>
      <c r="HH384" s="132"/>
      <c r="HI384" s="132"/>
      <c r="HJ384" s="132"/>
      <c r="HK384" s="132"/>
      <c r="HL384" s="132"/>
      <c r="HM384" s="132"/>
      <c r="HN384" s="132"/>
      <c r="HO384" s="132"/>
      <c r="HP384" s="132"/>
      <c r="HQ384" s="132"/>
      <c r="HR384" s="132"/>
      <c r="HS384" s="132"/>
      <c r="HT384" s="132"/>
    </row>
    <row r="385" spans="1:228" s="130" customFormat="1" ht="28.2" customHeight="1">
      <c r="A385" s="122" t="s">
        <v>327</v>
      </c>
      <c r="B385" s="123" t="s">
        <v>642</v>
      </c>
      <c r="C385" s="123"/>
      <c r="D385" s="123"/>
      <c r="E385" s="123"/>
      <c r="F385" s="124">
        <f t="shared" si="14"/>
        <v>0</v>
      </c>
      <c r="G385" s="125"/>
      <c r="H385" s="126"/>
      <c r="I385" s="126"/>
      <c r="J385" s="127"/>
      <c r="K385" s="131"/>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2"/>
      <c r="AU385" s="132"/>
      <c r="AV385" s="132"/>
      <c r="AW385" s="132"/>
      <c r="AX385" s="132"/>
      <c r="AY385" s="132"/>
      <c r="AZ385" s="132"/>
      <c r="BA385" s="132"/>
      <c r="BB385" s="132"/>
      <c r="BC385" s="132"/>
      <c r="BD385" s="132"/>
      <c r="BE385" s="132"/>
      <c r="BF385" s="132"/>
      <c r="BG385" s="132"/>
      <c r="BH385" s="132"/>
      <c r="BI385" s="132"/>
      <c r="BJ385" s="132"/>
      <c r="BK385" s="132"/>
      <c r="BL385" s="132"/>
      <c r="BM385" s="132"/>
      <c r="BN385" s="132"/>
      <c r="BO385" s="132"/>
      <c r="BP385" s="132"/>
      <c r="BQ385" s="132"/>
      <c r="BR385" s="132"/>
      <c r="BS385" s="132"/>
      <c r="BT385" s="132"/>
      <c r="BU385" s="132"/>
      <c r="BV385" s="132"/>
      <c r="BW385" s="132"/>
      <c r="BX385" s="132"/>
      <c r="BY385" s="132"/>
      <c r="BZ385" s="132"/>
      <c r="CA385" s="132"/>
      <c r="CB385" s="132"/>
      <c r="CC385" s="132"/>
      <c r="CD385" s="132"/>
      <c r="CE385" s="132"/>
      <c r="CF385" s="132"/>
      <c r="CG385" s="132"/>
      <c r="CH385" s="132"/>
      <c r="CI385" s="132"/>
      <c r="CJ385" s="132"/>
      <c r="CK385" s="132"/>
      <c r="CL385" s="132"/>
      <c r="CM385" s="132"/>
      <c r="CN385" s="132"/>
      <c r="CO385" s="132"/>
      <c r="CP385" s="132"/>
      <c r="CQ385" s="132"/>
      <c r="CR385" s="132"/>
      <c r="CS385" s="132"/>
      <c r="CT385" s="132"/>
      <c r="CU385" s="132"/>
      <c r="CV385" s="132"/>
      <c r="CW385" s="132"/>
      <c r="CX385" s="132"/>
      <c r="CY385" s="132"/>
      <c r="CZ385" s="132"/>
      <c r="DA385" s="132"/>
      <c r="DB385" s="132"/>
      <c r="DC385" s="132"/>
      <c r="DD385" s="132"/>
      <c r="DE385" s="132"/>
      <c r="DF385" s="132"/>
      <c r="DG385" s="132"/>
      <c r="DH385" s="132"/>
      <c r="DI385" s="132"/>
      <c r="DJ385" s="132"/>
      <c r="DK385" s="132"/>
      <c r="DL385" s="132"/>
      <c r="DM385" s="132"/>
      <c r="DN385" s="132"/>
      <c r="DO385" s="132"/>
      <c r="DP385" s="132"/>
      <c r="DQ385" s="132"/>
      <c r="DR385" s="132"/>
      <c r="DS385" s="132"/>
      <c r="DT385" s="132"/>
      <c r="DU385" s="132"/>
      <c r="DV385" s="132"/>
      <c r="DW385" s="132"/>
      <c r="DX385" s="132"/>
      <c r="DY385" s="132"/>
      <c r="DZ385" s="132"/>
      <c r="EA385" s="132"/>
      <c r="EB385" s="132"/>
      <c r="EC385" s="132"/>
      <c r="ED385" s="132"/>
      <c r="EE385" s="132"/>
      <c r="EF385" s="132"/>
      <c r="EG385" s="132"/>
      <c r="EH385" s="132"/>
      <c r="EI385" s="132"/>
      <c r="EJ385" s="132"/>
      <c r="EK385" s="132"/>
      <c r="EL385" s="132"/>
      <c r="EM385" s="132"/>
      <c r="EN385" s="132"/>
      <c r="EO385" s="132"/>
      <c r="EP385" s="132"/>
      <c r="EQ385" s="132"/>
      <c r="ER385" s="132"/>
      <c r="ES385" s="132"/>
      <c r="ET385" s="132"/>
      <c r="EU385" s="132"/>
      <c r="EV385" s="132"/>
      <c r="EW385" s="132"/>
      <c r="EX385" s="132"/>
      <c r="EY385" s="132"/>
      <c r="EZ385" s="132"/>
      <c r="FA385" s="132"/>
      <c r="FB385" s="132"/>
      <c r="FC385" s="132"/>
      <c r="FD385" s="132"/>
      <c r="FE385" s="132"/>
      <c r="FF385" s="132"/>
      <c r="FG385" s="132"/>
      <c r="FH385" s="132"/>
      <c r="FI385" s="132"/>
      <c r="FJ385" s="132"/>
      <c r="FK385" s="132"/>
      <c r="FL385" s="132"/>
      <c r="FM385" s="132"/>
      <c r="FN385" s="132"/>
      <c r="FO385" s="132"/>
      <c r="FP385" s="132"/>
      <c r="FQ385" s="132"/>
      <c r="FR385" s="132"/>
      <c r="FS385" s="132"/>
      <c r="FT385" s="132"/>
      <c r="FU385" s="132"/>
      <c r="FV385" s="132"/>
      <c r="FW385" s="132"/>
      <c r="FX385" s="132"/>
      <c r="FY385" s="132"/>
      <c r="FZ385" s="132"/>
      <c r="GA385" s="132"/>
      <c r="GB385" s="132"/>
      <c r="GC385" s="132"/>
      <c r="GD385" s="132"/>
      <c r="GE385" s="132"/>
      <c r="GF385" s="132"/>
      <c r="GG385" s="132"/>
      <c r="GH385" s="132"/>
      <c r="GI385" s="132"/>
      <c r="GJ385" s="132"/>
      <c r="GK385" s="132"/>
      <c r="GL385" s="132"/>
      <c r="GM385" s="132"/>
      <c r="GN385" s="132"/>
      <c r="GO385" s="132"/>
      <c r="GP385" s="132"/>
      <c r="GQ385" s="132"/>
      <c r="GR385" s="132"/>
      <c r="GS385" s="132"/>
      <c r="GT385" s="132"/>
      <c r="GU385" s="132"/>
      <c r="GV385" s="132"/>
      <c r="GW385" s="132"/>
      <c r="GX385" s="132"/>
      <c r="GY385" s="132"/>
      <c r="GZ385" s="132"/>
      <c r="HA385" s="132"/>
      <c r="HB385" s="132"/>
      <c r="HC385" s="132"/>
      <c r="HD385" s="132"/>
      <c r="HE385" s="132"/>
      <c r="HF385" s="132"/>
      <c r="HG385" s="132"/>
      <c r="HH385" s="132"/>
      <c r="HI385" s="132"/>
      <c r="HJ385" s="132"/>
      <c r="HK385" s="132"/>
      <c r="HL385" s="132"/>
      <c r="HM385" s="132"/>
      <c r="HN385" s="132"/>
      <c r="HO385" s="132"/>
      <c r="HP385" s="132"/>
      <c r="HQ385" s="132"/>
      <c r="HR385" s="132"/>
      <c r="HS385" s="132"/>
      <c r="HT385" s="132"/>
    </row>
    <row r="386" spans="1:228" s="130" customFormat="1" ht="28.2" customHeight="1">
      <c r="A386" s="122" t="s">
        <v>362</v>
      </c>
      <c r="B386" s="123" t="s">
        <v>643</v>
      </c>
      <c r="C386" s="123"/>
      <c r="D386" s="123"/>
      <c r="E386" s="123"/>
      <c r="F386" s="124">
        <f t="shared" si="14"/>
        <v>0</v>
      </c>
      <c r="G386" s="125"/>
      <c r="H386" s="126"/>
      <c r="I386" s="126"/>
      <c r="J386" s="127"/>
      <c r="K386" s="131"/>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32"/>
      <c r="BB386" s="132"/>
      <c r="BC386" s="132"/>
      <c r="BD386" s="132"/>
      <c r="BE386" s="132"/>
      <c r="BF386" s="132"/>
      <c r="BG386" s="132"/>
      <c r="BH386" s="132"/>
      <c r="BI386" s="132"/>
      <c r="BJ386" s="132"/>
      <c r="BK386" s="132"/>
      <c r="BL386" s="132"/>
      <c r="BM386" s="132"/>
      <c r="BN386" s="132"/>
      <c r="BO386" s="132"/>
      <c r="BP386" s="132"/>
      <c r="BQ386" s="132"/>
      <c r="BR386" s="132"/>
      <c r="BS386" s="132"/>
      <c r="BT386" s="132"/>
      <c r="BU386" s="132"/>
      <c r="BV386" s="132"/>
      <c r="BW386" s="132"/>
      <c r="BX386" s="132"/>
      <c r="BY386" s="132"/>
      <c r="BZ386" s="132"/>
      <c r="CA386" s="132"/>
      <c r="CB386" s="132"/>
      <c r="CC386" s="132"/>
      <c r="CD386" s="132"/>
      <c r="CE386" s="132"/>
      <c r="CF386" s="132"/>
      <c r="CG386" s="132"/>
      <c r="CH386" s="132"/>
      <c r="CI386" s="132"/>
      <c r="CJ386" s="132"/>
      <c r="CK386" s="132"/>
      <c r="CL386" s="132"/>
      <c r="CM386" s="132"/>
      <c r="CN386" s="132"/>
      <c r="CO386" s="132"/>
      <c r="CP386" s="132"/>
      <c r="CQ386" s="132"/>
      <c r="CR386" s="132"/>
      <c r="CS386" s="132"/>
      <c r="CT386" s="132"/>
      <c r="CU386" s="132"/>
      <c r="CV386" s="132"/>
      <c r="CW386" s="132"/>
      <c r="CX386" s="132"/>
      <c r="CY386" s="132"/>
      <c r="CZ386" s="132"/>
      <c r="DA386" s="132"/>
      <c r="DB386" s="132"/>
      <c r="DC386" s="132"/>
      <c r="DD386" s="132"/>
      <c r="DE386" s="132"/>
      <c r="DF386" s="132"/>
      <c r="DG386" s="132"/>
      <c r="DH386" s="132"/>
      <c r="DI386" s="132"/>
      <c r="DJ386" s="132"/>
      <c r="DK386" s="132"/>
      <c r="DL386" s="132"/>
      <c r="DM386" s="132"/>
      <c r="DN386" s="132"/>
      <c r="DO386" s="132"/>
      <c r="DP386" s="132"/>
      <c r="DQ386" s="132"/>
      <c r="DR386" s="132"/>
      <c r="DS386" s="132"/>
      <c r="DT386" s="132"/>
      <c r="DU386" s="132"/>
      <c r="DV386" s="132"/>
      <c r="DW386" s="132"/>
      <c r="DX386" s="132"/>
      <c r="DY386" s="132"/>
      <c r="DZ386" s="132"/>
      <c r="EA386" s="132"/>
      <c r="EB386" s="132"/>
      <c r="EC386" s="132"/>
      <c r="ED386" s="132"/>
      <c r="EE386" s="132"/>
      <c r="EF386" s="132"/>
      <c r="EG386" s="132"/>
      <c r="EH386" s="132"/>
      <c r="EI386" s="132"/>
      <c r="EJ386" s="132"/>
      <c r="EK386" s="132"/>
      <c r="EL386" s="132"/>
      <c r="EM386" s="132"/>
      <c r="EN386" s="132"/>
      <c r="EO386" s="132"/>
      <c r="EP386" s="132"/>
      <c r="EQ386" s="132"/>
      <c r="ER386" s="132"/>
      <c r="ES386" s="132"/>
      <c r="ET386" s="132"/>
      <c r="EU386" s="132"/>
      <c r="EV386" s="132"/>
      <c r="EW386" s="132"/>
      <c r="EX386" s="132"/>
      <c r="EY386" s="132"/>
      <c r="EZ386" s="132"/>
      <c r="FA386" s="132"/>
      <c r="FB386" s="132"/>
      <c r="FC386" s="132"/>
      <c r="FD386" s="132"/>
      <c r="FE386" s="132"/>
      <c r="FF386" s="132"/>
      <c r="FG386" s="132"/>
      <c r="FH386" s="132"/>
      <c r="FI386" s="132"/>
      <c r="FJ386" s="132"/>
      <c r="FK386" s="132"/>
      <c r="FL386" s="132"/>
      <c r="FM386" s="132"/>
      <c r="FN386" s="132"/>
      <c r="FO386" s="132"/>
      <c r="FP386" s="132"/>
      <c r="FQ386" s="132"/>
      <c r="FR386" s="132"/>
      <c r="FS386" s="132"/>
      <c r="FT386" s="132"/>
      <c r="FU386" s="132"/>
      <c r="FV386" s="132"/>
      <c r="FW386" s="132"/>
      <c r="FX386" s="132"/>
      <c r="FY386" s="132"/>
      <c r="FZ386" s="132"/>
      <c r="GA386" s="132"/>
      <c r="GB386" s="132"/>
      <c r="GC386" s="132"/>
      <c r="GD386" s="132"/>
      <c r="GE386" s="132"/>
      <c r="GF386" s="132"/>
      <c r="GG386" s="132"/>
      <c r="GH386" s="132"/>
      <c r="GI386" s="132"/>
      <c r="GJ386" s="132"/>
      <c r="GK386" s="132"/>
      <c r="GL386" s="132"/>
      <c r="GM386" s="132"/>
      <c r="GN386" s="132"/>
      <c r="GO386" s="132"/>
      <c r="GP386" s="132"/>
      <c r="GQ386" s="132"/>
      <c r="GR386" s="132"/>
      <c r="GS386" s="132"/>
      <c r="GT386" s="132"/>
      <c r="GU386" s="132"/>
      <c r="GV386" s="132"/>
      <c r="GW386" s="132"/>
      <c r="GX386" s="132"/>
      <c r="GY386" s="132"/>
      <c r="GZ386" s="132"/>
      <c r="HA386" s="132"/>
      <c r="HB386" s="132"/>
      <c r="HC386" s="132"/>
      <c r="HD386" s="132"/>
      <c r="HE386" s="132"/>
      <c r="HF386" s="132"/>
      <c r="HG386" s="132"/>
      <c r="HH386" s="132"/>
      <c r="HI386" s="132"/>
      <c r="HJ386" s="132"/>
      <c r="HK386" s="132"/>
      <c r="HL386" s="132"/>
      <c r="HM386" s="132"/>
      <c r="HN386" s="132"/>
      <c r="HO386" s="132"/>
      <c r="HP386" s="132"/>
      <c r="HQ386" s="132"/>
      <c r="HR386" s="132"/>
      <c r="HS386" s="132"/>
      <c r="HT386" s="132"/>
    </row>
    <row r="387" spans="1:228" s="130" customFormat="1" ht="28.2" customHeight="1">
      <c r="A387" s="122" t="s">
        <v>387</v>
      </c>
      <c r="B387" s="123" t="s">
        <v>644</v>
      </c>
      <c r="C387" s="123"/>
      <c r="D387" s="123"/>
      <c r="E387" s="123"/>
      <c r="F387" s="124">
        <f t="shared" si="14"/>
        <v>0</v>
      </c>
      <c r="G387" s="125"/>
      <c r="H387" s="126"/>
      <c r="I387" s="126"/>
      <c r="J387" s="127"/>
      <c r="K387" s="131"/>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2"/>
      <c r="BN387" s="132"/>
      <c r="BO387" s="132"/>
      <c r="BP387" s="132"/>
      <c r="BQ387" s="132"/>
      <c r="BR387" s="132"/>
      <c r="BS387" s="132"/>
      <c r="BT387" s="132"/>
      <c r="BU387" s="132"/>
      <c r="BV387" s="132"/>
      <c r="BW387" s="132"/>
      <c r="BX387" s="132"/>
      <c r="BY387" s="132"/>
      <c r="BZ387" s="132"/>
      <c r="CA387" s="132"/>
      <c r="CB387" s="132"/>
      <c r="CC387" s="132"/>
      <c r="CD387" s="132"/>
      <c r="CE387" s="132"/>
      <c r="CF387" s="132"/>
      <c r="CG387" s="132"/>
      <c r="CH387" s="132"/>
      <c r="CI387" s="132"/>
      <c r="CJ387" s="132"/>
      <c r="CK387" s="132"/>
      <c r="CL387" s="132"/>
      <c r="CM387" s="132"/>
      <c r="CN387" s="132"/>
      <c r="CO387" s="132"/>
      <c r="CP387" s="132"/>
      <c r="CQ387" s="132"/>
      <c r="CR387" s="132"/>
      <c r="CS387" s="132"/>
      <c r="CT387" s="132"/>
      <c r="CU387" s="132"/>
      <c r="CV387" s="132"/>
      <c r="CW387" s="132"/>
      <c r="CX387" s="132"/>
      <c r="CY387" s="132"/>
      <c r="CZ387" s="132"/>
      <c r="DA387" s="132"/>
      <c r="DB387" s="132"/>
      <c r="DC387" s="132"/>
      <c r="DD387" s="132"/>
      <c r="DE387" s="132"/>
      <c r="DF387" s="132"/>
      <c r="DG387" s="132"/>
      <c r="DH387" s="132"/>
      <c r="DI387" s="132"/>
      <c r="DJ387" s="132"/>
      <c r="DK387" s="132"/>
      <c r="DL387" s="132"/>
      <c r="DM387" s="132"/>
      <c r="DN387" s="132"/>
      <c r="DO387" s="132"/>
      <c r="DP387" s="132"/>
      <c r="DQ387" s="132"/>
      <c r="DR387" s="132"/>
      <c r="DS387" s="132"/>
      <c r="DT387" s="132"/>
      <c r="DU387" s="132"/>
      <c r="DV387" s="132"/>
      <c r="DW387" s="132"/>
      <c r="DX387" s="132"/>
      <c r="DY387" s="132"/>
      <c r="DZ387" s="132"/>
      <c r="EA387" s="132"/>
      <c r="EB387" s="132"/>
      <c r="EC387" s="132"/>
      <c r="ED387" s="132"/>
      <c r="EE387" s="132"/>
      <c r="EF387" s="132"/>
      <c r="EG387" s="132"/>
      <c r="EH387" s="132"/>
      <c r="EI387" s="132"/>
      <c r="EJ387" s="132"/>
      <c r="EK387" s="132"/>
      <c r="EL387" s="132"/>
      <c r="EM387" s="132"/>
      <c r="EN387" s="132"/>
      <c r="EO387" s="132"/>
      <c r="EP387" s="132"/>
      <c r="EQ387" s="132"/>
      <c r="ER387" s="132"/>
      <c r="ES387" s="132"/>
      <c r="ET387" s="132"/>
      <c r="EU387" s="132"/>
      <c r="EV387" s="132"/>
      <c r="EW387" s="132"/>
      <c r="EX387" s="132"/>
      <c r="EY387" s="132"/>
      <c r="EZ387" s="132"/>
      <c r="FA387" s="132"/>
      <c r="FB387" s="132"/>
      <c r="FC387" s="132"/>
      <c r="FD387" s="132"/>
      <c r="FE387" s="132"/>
      <c r="FF387" s="132"/>
      <c r="FG387" s="132"/>
      <c r="FH387" s="132"/>
      <c r="FI387" s="132"/>
      <c r="FJ387" s="132"/>
      <c r="FK387" s="132"/>
      <c r="FL387" s="132"/>
      <c r="FM387" s="132"/>
      <c r="FN387" s="132"/>
      <c r="FO387" s="132"/>
      <c r="FP387" s="132"/>
      <c r="FQ387" s="132"/>
      <c r="FR387" s="132"/>
      <c r="FS387" s="132"/>
      <c r="FT387" s="132"/>
      <c r="FU387" s="132"/>
      <c r="FV387" s="132"/>
      <c r="FW387" s="132"/>
      <c r="FX387" s="132"/>
      <c r="FY387" s="132"/>
      <c r="FZ387" s="132"/>
      <c r="GA387" s="132"/>
      <c r="GB387" s="132"/>
      <c r="GC387" s="132"/>
      <c r="GD387" s="132"/>
      <c r="GE387" s="132"/>
      <c r="GF387" s="132"/>
      <c r="GG387" s="132"/>
      <c r="GH387" s="132"/>
      <c r="GI387" s="132"/>
      <c r="GJ387" s="132"/>
      <c r="GK387" s="132"/>
      <c r="GL387" s="132"/>
      <c r="GM387" s="132"/>
      <c r="GN387" s="132"/>
      <c r="GO387" s="132"/>
      <c r="GP387" s="132"/>
      <c r="GQ387" s="132"/>
      <c r="GR387" s="132"/>
      <c r="GS387" s="132"/>
      <c r="GT387" s="132"/>
      <c r="GU387" s="132"/>
      <c r="GV387" s="132"/>
      <c r="GW387" s="132"/>
      <c r="GX387" s="132"/>
      <c r="GY387" s="132"/>
      <c r="GZ387" s="132"/>
      <c r="HA387" s="132"/>
      <c r="HB387" s="132"/>
      <c r="HC387" s="132"/>
      <c r="HD387" s="132"/>
      <c r="HE387" s="132"/>
      <c r="HF387" s="132"/>
      <c r="HG387" s="132"/>
      <c r="HH387" s="132"/>
      <c r="HI387" s="132"/>
      <c r="HJ387" s="132"/>
      <c r="HK387" s="132"/>
      <c r="HL387" s="132"/>
      <c r="HM387" s="132"/>
      <c r="HN387" s="132"/>
      <c r="HO387" s="132"/>
      <c r="HP387" s="132"/>
      <c r="HQ387" s="132"/>
      <c r="HR387" s="132"/>
      <c r="HS387" s="132"/>
      <c r="HT387" s="132"/>
    </row>
    <row r="388" spans="1:228" s="130" customFormat="1" ht="28.2" customHeight="1">
      <c r="A388" s="122" t="s">
        <v>409</v>
      </c>
      <c r="B388" s="123" t="s">
        <v>645</v>
      </c>
      <c r="C388" s="123"/>
      <c r="D388" s="123"/>
      <c r="E388" s="123"/>
      <c r="F388" s="124">
        <f t="shared" si="14"/>
        <v>0</v>
      </c>
      <c r="G388" s="125"/>
      <c r="H388" s="126"/>
      <c r="I388" s="126"/>
      <c r="J388" s="127"/>
      <c r="K388" s="131"/>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s="132"/>
      <c r="AX388" s="132"/>
      <c r="AY388" s="132"/>
      <c r="AZ388" s="132"/>
      <c r="BA388" s="132"/>
      <c r="BB388" s="132"/>
      <c r="BC388" s="132"/>
      <c r="BD388" s="132"/>
      <c r="BE388" s="132"/>
      <c r="BF388" s="132"/>
      <c r="BG388" s="132"/>
      <c r="BH388" s="132"/>
      <c r="BI388" s="132"/>
      <c r="BJ388" s="132"/>
      <c r="BK388" s="132"/>
      <c r="BL388" s="132"/>
      <c r="BM388" s="132"/>
      <c r="BN388" s="132"/>
      <c r="BO388" s="132"/>
      <c r="BP388" s="132"/>
      <c r="BQ388" s="132"/>
      <c r="BR388" s="132"/>
      <c r="BS388" s="132"/>
      <c r="BT388" s="132"/>
      <c r="BU388" s="132"/>
      <c r="BV388" s="132"/>
      <c r="BW388" s="132"/>
      <c r="BX388" s="132"/>
      <c r="BY388" s="132"/>
      <c r="BZ388" s="132"/>
      <c r="CA388" s="132"/>
      <c r="CB388" s="132"/>
      <c r="CC388" s="132"/>
      <c r="CD388" s="132"/>
      <c r="CE388" s="132"/>
      <c r="CF388" s="132"/>
      <c r="CG388" s="132"/>
      <c r="CH388" s="132"/>
      <c r="CI388" s="132"/>
      <c r="CJ388" s="132"/>
      <c r="CK388" s="132"/>
      <c r="CL388" s="132"/>
      <c r="CM388" s="132"/>
      <c r="CN388" s="132"/>
      <c r="CO388" s="132"/>
      <c r="CP388" s="132"/>
      <c r="CQ388" s="132"/>
      <c r="CR388" s="132"/>
      <c r="CS388" s="132"/>
      <c r="CT388" s="132"/>
      <c r="CU388" s="132"/>
      <c r="CV388" s="132"/>
      <c r="CW388" s="132"/>
      <c r="CX388" s="132"/>
      <c r="CY388" s="132"/>
      <c r="CZ388" s="132"/>
      <c r="DA388" s="132"/>
      <c r="DB388" s="132"/>
      <c r="DC388" s="132"/>
      <c r="DD388" s="132"/>
      <c r="DE388" s="132"/>
      <c r="DF388" s="132"/>
      <c r="DG388" s="132"/>
      <c r="DH388" s="132"/>
      <c r="DI388" s="132"/>
      <c r="DJ388" s="132"/>
      <c r="DK388" s="132"/>
      <c r="DL388" s="132"/>
      <c r="DM388" s="132"/>
      <c r="DN388" s="132"/>
      <c r="DO388" s="132"/>
      <c r="DP388" s="132"/>
      <c r="DQ388" s="132"/>
      <c r="DR388" s="132"/>
      <c r="DS388" s="132"/>
      <c r="DT388" s="132"/>
      <c r="DU388" s="132"/>
      <c r="DV388" s="132"/>
      <c r="DW388" s="132"/>
      <c r="DX388" s="132"/>
      <c r="DY388" s="132"/>
      <c r="DZ388" s="132"/>
      <c r="EA388" s="132"/>
      <c r="EB388" s="132"/>
      <c r="EC388" s="132"/>
      <c r="ED388" s="132"/>
      <c r="EE388" s="132"/>
      <c r="EF388" s="132"/>
      <c r="EG388" s="132"/>
      <c r="EH388" s="132"/>
      <c r="EI388" s="132"/>
      <c r="EJ388" s="132"/>
      <c r="EK388" s="132"/>
      <c r="EL388" s="132"/>
      <c r="EM388" s="132"/>
      <c r="EN388" s="132"/>
      <c r="EO388" s="132"/>
      <c r="EP388" s="132"/>
      <c r="EQ388" s="132"/>
      <c r="ER388" s="132"/>
      <c r="ES388" s="132"/>
      <c r="ET388" s="132"/>
      <c r="EU388" s="132"/>
      <c r="EV388" s="132"/>
      <c r="EW388" s="132"/>
      <c r="EX388" s="132"/>
      <c r="EY388" s="132"/>
      <c r="EZ388" s="132"/>
      <c r="FA388" s="132"/>
      <c r="FB388" s="132"/>
      <c r="FC388" s="132"/>
      <c r="FD388" s="132"/>
      <c r="FE388" s="132"/>
      <c r="FF388" s="132"/>
      <c r="FG388" s="132"/>
      <c r="FH388" s="132"/>
      <c r="FI388" s="132"/>
      <c r="FJ388" s="132"/>
      <c r="FK388" s="132"/>
      <c r="FL388" s="132"/>
      <c r="FM388" s="132"/>
      <c r="FN388" s="132"/>
      <c r="FO388" s="132"/>
      <c r="FP388" s="132"/>
      <c r="FQ388" s="132"/>
      <c r="FR388" s="132"/>
      <c r="FS388" s="132"/>
      <c r="FT388" s="132"/>
      <c r="FU388" s="132"/>
      <c r="FV388" s="132"/>
      <c r="FW388" s="132"/>
      <c r="FX388" s="132"/>
      <c r="FY388" s="132"/>
      <c r="FZ388" s="132"/>
      <c r="GA388" s="132"/>
      <c r="GB388" s="132"/>
      <c r="GC388" s="132"/>
      <c r="GD388" s="132"/>
      <c r="GE388" s="132"/>
      <c r="GF388" s="132"/>
      <c r="GG388" s="132"/>
      <c r="GH388" s="132"/>
      <c r="GI388" s="132"/>
      <c r="GJ388" s="132"/>
      <c r="GK388" s="132"/>
      <c r="GL388" s="132"/>
      <c r="GM388" s="132"/>
      <c r="GN388" s="132"/>
      <c r="GO388" s="132"/>
      <c r="GP388" s="132"/>
      <c r="GQ388" s="132"/>
      <c r="GR388" s="132"/>
      <c r="GS388" s="132"/>
      <c r="GT388" s="132"/>
      <c r="GU388" s="132"/>
      <c r="GV388" s="132"/>
      <c r="GW388" s="132"/>
      <c r="GX388" s="132"/>
      <c r="GY388" s="132"/>
      <c r="GZ388" s="132"/>
      <c r="HA388" s="132"/>
      <c r="HB388" s="132"/>
      <c r="HC388" s="132"/>
      <c r="HD388" s="132"/>
      <c r="HE388" s="132"/>
      <c r="HF388" s="132"/>
      <c r="HG388" s="132"/>
      <c r="HH388" s="132"/>
      <c r="HI388" s="132"/>
      <c r="HJ388" s="132"/>
      <c r="HK388" s="132"/>
      <c r="HL388" s="132"/>
      <c r="HM388" s="132"/>
      <c r="HN388" s="132"/>
      <c r="HO388" s="132"/>
      <c r="HP388" s="132"/>
      <c r="HQ388" s="132"/>
      <c r="HR388" s="132"/>
      <c r="HS388" s="132"/>
      <c r="HT388" s="132"/>
    </row>
    <row r="389" spans="1:228" s="130" customFormat="1" ht="28.2" customHeight="1">
      <c r="A389" s="122" t="s">
        <v>432</v>
      </c>
      <c r="B389" s="123" t="s">
        <v>646</v>
      </c>
      <c r="C389" s="123"/>
      <c r="D389" s="123"/>
      <c r="E389" s="123"/>
      <c r="F389" s="124">
        <f t="shared" si="14"/>
        <v>0</v>
      </c>
      <c r="G389" s="125"/>
      <c r="H389" s="126"/>
      <c r="I389" s="126"/>
      <c r="J389" s="127"/>
      <c r="K389" s="131"/>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2"/>
      <c r="AU389" s="132"/>
      <c r="AV389" s="132"/>
      <c r="AW389" s="132"/>
      <c r="AX389" s="132"/>
      <c r="AY389" s="132"/>
      <c r="AZ389" s="132"/>
      <c r="BA389" s="132"/>
      <c r="BB389" s="132"/>
      <c r="BC389" s="132"/>
      <c r="BD389" s="132"/>
      <c r="BE389" s="132"/>
      <c r="BF389" s="132"/>
      <c r="BG389" s="132"/>
      <c r="BH389" s="132"/>
      <c r="BI389" s="132"/>
      <c r="BJ389" s="132"/>
      <c r="BK389" s="132"/>
      <c r="BL389" s="132"/>
      <c r="BM389" s="132"/>
      <c r="BN389" s="132"/>
      <c r="BO389" s="132"/>
      <c r="BP389" s="132"/>
      <c r="BQ389" s="132"/>
      <c r="BR389" s="132"/>
      <c r="BS389" s="132"/>
      <c r="BT389" s="132"/>
      <c r="BU389" s="132"/>
      <c r="BV389" s="132"/>
      <c r="BW389" s="132"/>
      <c r="BX389" s="132"/>
      <c r="BY389" s="132"/>
      <c r="BZ389" s="132"/>
      <c r="CA389" s="132"/>
      <c r="CB389" s="132"/>
      <c r="CC389" s="132"/>
      <c r="CD389" s="132"/>
      <c r="CE389" s="132"/>
      <c r="CF389" s="132"/>
      <c r="CG389" s="132"/>
      <c r="CH389" s="132"/>
      <c r="CI389" s="132"/>
      <c r="CJ389" s="132"/>
      <c r="CK389" s="132"/>
      <c r="CL389" s="132"/>
      <c r="CM389" s="132"/>
      <c r="CN389" s="132"/>
      <c r="CO389" s="132"/>
      <c r="CP389" s="132"/>
      <c r="CQ389" s="132"/>
      <c r="CR389" s="132"/>
      <c r="CS389" s="132"/>
      <c r="CT389" s="132"/>
      <c r="CU389" s="132"/>
      <c r="CV389" s="132"/>
      <c r="CW389" s="132"/>
      <c r="CX389" s="132"/>
      <c r="CY389" s="132"/>
      <c r="CZ389" s="132"/>
      <c r="DA389" s="132"/>
      <c r="DB389" s="132"/>
      <c r="DC389" s="132"/>
      <c r="DD389" s="132"/>
      <c r="DE389" s="132"/>
      <c r="DF389" s="132"/>
      <c r="DG389" s="132"/>
      <c r="DH389" s="132"/>
      <c r="DI389" s="132"/>
      <c r="DJ389" s="132"/>
      <c r="DK389" s="132"/>
      <c r="DL389" s="132"/>
      <c r="DM389" s="132"/>
      <c r="DN389" s="132"/>
      <c r="DO389" s="132"/>
      <c r="DP389" s="132"/>
      <c r="DQ389" s="132"/>
      <c r="DR389" s="132"/>
      <c r="DS389" s="132"/>
      <c r="DT389" s="132"/>
      <c r="DU389" s="132"/>
      <c r="DV389" s="132"/>
      <c r="DW389" s="132"/>
      <c r="DX389" s="132"/>
      <c r="DY389" s="132"/>
      <c r="DZ389" s="132"/>
      <c r="EA389" s="132"/>
      <c r="EB389" s="132"/>
      <c r="EC389" s="132"/>
      <c r="ED389" s="132"/>
      <c r="EE389" s="132"/>
      <c r="EF389" s="132"/>
      <c r="EG389" s="132"/>
      <c r="EH389" s="132"/>
      <c r="EI389" s="132"/>
      <c r="EJ389" s="132"/>
      <c r="EK389" s="132"/>
      <c r="EL389" s="132"/>
      <c r="EM389" s="132"/>
      <c r="EN389" s="132"/>
      <c r="EO389" s="132"/>
      <c r="EP389" s="132"/>
      <c r="EQ389" s="132"/>
      <c r="ER389" s="132"/>
      <c r="ES389" s="132"/>
      <c r="ET389" s="132"/>
      <c r="EU389" s="132"/>
      <c r="EV389" s="132"/>
      <c r="EW389" s="132"/>
      <c r="EX389" s="132"/>
      <c r="EY389" s="132"/>
      <c r="EZ389" s="132"/>
      <c r="FA389" s="132"/>
      <c r="FB389" s="132"/>
      <c r="FC389" s="132"/>
      <c r="FD389" s="132"/>
      <c r="FE389" s="132"/>
      <c r="FF389" s="132"/>
      <c r="FG389" s="132"/>
      <c r="FH389" s="132"/>
      <c r="FI389" s="132"/>
      <c r="FJ389" s="132"/>
      <c r="FK389" s="132"/>
      <c r="FL389" s="132"/>
      <c r="FM389" s="132"/>
      <c r="FN389" s="132"/>
      <c r="FO389" s="132"/>
      <c r="FP389" s="132"/>
      <c r="FQ389" s="132"/>
      <c r="FR389" s="132"/>
      <c r="FS389" s="132"/>
      <c r="FT389" s="132"/>
      <c r="FU389" s="132"/>
      <c r="FV389" s="132"/>
      <c r="FW389" s="132"/>
      <c r="FX389" s="132"/>
      <c r="FY389" s="132"/>
      <c r="FZ389" s="132"/>
      <c r="GA389" s="132"/>
      <c r="GB389" s="132"/>
      <c r="GC389" s="132"/>
      <c r="GD389" s="132"/>
      <c r="GE389" s="132"/>
      <c r="GF389" s="132"/>
      <c r="GG389" s="132"/>
      <c r="GH389" s="132"/>
      <c r="GI389" s="132"/>
      <c r="GJ389" s="132"/>
      <c r="GK389" s="132"/>
      <c r="GL389" s="132"/>
      <c r="GM389" s="132"/>
      <c r="GN389" s="132"/>
      <c r="GO389" s="132"/>
      <c r="GP389" s="132"/>
      <c r="GQ389" s="132"/>
      <c r="GR389" s="132"/>
      <c r="GS389" s="132"/>
      <c r="GT389" s="132"/>
      <c r="GU389" s="132"/>
      <c r="GV389" s="132"/>
      <c r="GW389" s="132"/>
      <c r="GX389" s="132"/>
      <c r="GY389" s="132"/>
      <c r="GZ389" s="132"/>
      <c r="HA389" s="132"/>
      <c r="HB389" s="132"/>
      <c r="HC389" s="132"/>
      <c r="HD389" s="132"/>
      <c r="HE389" s="132"/>
      <c r="HF389" s="132"/>
      <c r="HG389" s="132"/>
      <c r="HH389" s="132"/>
      <c r="HI389" s="132"/>
      <c r="HJ389" s="132"/>
      <c r="HK389" s="132"/>
      <c r="HL389" s="132"/>
      <c r="HM389" s="132"/>
      <c r="HN389" s="132"/>
      <c r="HO389" s="132"/>
      <c r="HP389" s="132"/>
      <c r="HQ389" s="132"/>
      <c r="HR389" s="132"/>
      <c r="HS389" s="132"/>
      <c r="HT389" s="132"/>
    </row>
    <row r="390" spans="1:228" s="130" customFormat="1" ht="28.2" customHeight="1">
      <c r="A390" s="122" t="s">
        <v>455</v>
      </c>
      <c r="B390" s="123" t="s">
        <v>647</v>
      </c>
      <c r="C390" s="123"/>
      <c r="D390" s="123"/>
      <c r="E390" s="123"/>
      <c r="F390" s="124">
        <f t="shared" si="14"/>
        <v>0</v>
      </c>
      <c r="G390" s="125"/>
      <c r="H390" s="126"/>
      <c r="I390" s="126"/>
      <c r="J390" s="127"/>
      <c r="K390" s="131"/>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2"/>
      <c r="AU390" s="132"/>
      <c r="AV390" s="132"/>
      <c r="AW390" s="132"/>
      <c r="AX390" s="132"/>
      <c r="AY390" s="132"/>
      <c r="AZ390" s="132"/>
      <c r="BA390" s="132"/>
      <c r="BB390" s="132"/>
      <c r="BC390" s="132"/>
      <c r="BD390" s="132"/>
      <c r="BE390" s="132"/>
      <c r="BF390" s="132"/>
      <c r="BG390" s="132"/>
      <c r="BH390" s="132"/>
      <c r="BI390" s="132"/>
      <c r="BJ390" s="132"/>
      <c r="BK390" s="132"/>
      <c r="BL390" s="132"/>
      <c r="BM390" s="132"/>
      <c r="BN390" s="132"/>
      <c r="BO390" s="132"/>
      <c r="BP390" s="132"/>
      <c r="BQ390" s="132"/>
      <c r="BR390" s="132"/>
      <c r="BS390" s="132"/>
      <c r="BT390" s="132"/>
      <c r="BU390" s="132"/>
      <c r="BV390" s="132"/>
      <c r="BW390" s="132"/>
      <c r="BX390" s="132"/>
      <c r="BY390" s="132"/>
      <c r="BZ390" s="132"/>
      <c r="CA390" s="132"/>
      <c r="CB390" s="132"/>
      <c r="CC390" s="132"/>
      <c r="CD390" s="132"/>
      <c r="CE390" s="132"/>
      <c r="CF390" s="132"/>
      <c r="CG390" s="132"/>
      <c r="CH390" s="132"/>
      <c r="CI390" s="132"/>
      <c r="CJ390" s="132"/>
      <c r="CK390" s="132"/>
      <c r="CL390" s="132"/>
      <c r="CM390" s="132"/>
      <c r="CN390" s="132"/>
      <c r="CO390" s="132"/>
      <c r="CP390" s="132"/>
      <c r="CQ390" s="132"/>
      <c r="CR390" s="132"/>
      <c r="CS390" s="132"/>
      <c r="CT390" s="132"/>
      <c r="CU390" s="132"/>
      <c r="CV390" s="132"/>
      <c r="CW390" s="132"/>
      <c r="CX390" s="132"/>
      <c r="CY390" s="132"/>
      <c r="CZ390" s="132"/>
      <c r="DA390" s="132"/>
      <c r="DB390" s="132"/>
      <c r="DC390" s="132"/>
      <c r="DD390" s="132"/>
      <c r="DE390" s="132"/>
      <c r="DF390" s="132"/>
      <c r="DG390" s="132"/>
      <c r="DH390" s="132"/>
      <c r="DI390" s="132"/>
      <c r="DJ390" s="132"/>
      <c r="DK390" s="132"/>
      <c r="DL390" s="132"/>
      <c r="DM390" s="132"/>
      <c r="DN390" s="132"/>
      <c r="DO390" s="132"/>
      <c r="DP390" s="132"/>
      <c r="DQ390" s="132"/>
      <c r="DR390" s="132"/>
      <c r="DS390" s="132"/>
      <c r="DT390" s="132"/>
      <c r="DU390" s="132"/>
      <c r="DV390" s="132"/>
      <c r="DW390" s="132"/>
      <c r="DX390" s="132"/>
      <c r="DY390" s="132"/>
      <c r="DZ390" s="132"/>
      <c r="EA390" s="132"/>
      <c r="EB390" s="132"/>
      <c r="EC390" s="132"/>
      <c r="ED390" s="132"/>
      <c r="EE390" s="132"/>
      <c r="EF390" s="132"/>
      <c r="EG390" s="132"/>
      <c r="EH390" s="132"/>
      <c r="EI390" s="132"/>
      <c r="EJ390" s="132"/>
      <c r="EK390" s="132"/>
      <c r="EL390" s="132"/>
      <c r="EM390" s="132"/>
      <c r="EN390" s="132"/>
      <c r="EO390" s="132"/>
      <c r="EP390" s="132"/>
      <c r="EQ390" s="132"/>
      <c r="ER390" s="132"/>
      <c r="ES390" s="132"/>
      <c r="ET390" s="132"/>
      <c r="EU390" s="132"/>
      <c r="EV390" s="132"/>
      <c r="EW390" s="132"/>
      <c r="EX390" s="132"/>
      <c r="EY390" s="132"/>
      <c r="EZ390" s="132"/>
      <c r="FA390" s="132"/>
      <c r="FB390" s="132"/>
      <c r="FC390" s="132"/>
      <c r="FD390" s="132"/>
      <c r="FE390" s="132"/>
      <c r="FF390" s="132"/>
      <c r="FG390" s="132"/>
      <c r="FH390" s="132"/>
      <c r="FI390" s="132"/>
      <c r="FJ390" s="132"/>
      <c r="FK390" s="132"/>
      <c r="FL390" s="132"/>
      <c r="FM390" s="132"/>
      <c r="FN390" s="132"/>
      <c r="FO390" s="132"/>
      <c r="FP390" s="132"/>
      <c r="FQ390" s="132"/>
      <c r="FR390" s="132"/>
      <c r="FS390" s="132"/>
      <c r="FT390" s="132"/>
      <c r="FU390" s="132"/>
      <c r="FV390" s="132"/>
      <c r="FW390" s="132"/>
      <c r="FX390" s="132"/>
      <c r="FY390" s="132"/>
      <c r="FZ390" s="132"/>
      <c r="GA390" s="132"/>
      <c r="GB390" s="132"/>
      <c r="GC390" s="132"/>
      <c r="GD390" s="132"/>
      <c r="GE390" s="132"/>
      <c r="GF390" s="132"/>
      <c r="GG390" s="132"/>
      <c r="GH390" s="132"/>
      <c r="GI390" s="132"/>
      <c r="GJ390" s="132"/>
      <c r="GK390" s="132"/>
      <c r="GL390" s="132"/>
      <c r="GM390" s="132"/>
      <c r="GN390" s="132"/>
      <c r="GO390" s="132"/>
      <c r="GP390" s="132"/>
      <c r="GQ390" s="132"/>
      <c r="GR390" s="132"/>
      <c r="GS390" s="132"/>
      <c r="GT390" s="132"/>
      <c r="GU390" s="132"/>
      <c r="GV390" s="132"/>
      <c r="GW390" s="132"/>
      <c r="GX390" s="132"/>
      <c r="GY390" s="132"/>
      <c r="GZ390" s="132"/>
      <c r="HA390" s="132"/>
      <c r="HB390" s="132"/>
      <c r="HC390" s="132"/>
      <c r="HD390" s="132"/>
      <c r="HE390" s="132"/>
      <c r="HF390" s="132"/>
      <c r="HG390" s="132"/>
      <c r="HH390" s="132"/>
      <c r="HI390" s="132"/>
      <c r="HJ390" s="132"/>
      <c r="HK390" s="132"/>
      <c r="HL390" s="132"/>
      <c r="HM390" s="132"/>
      <c r="HN390" s="132"/>
      <c r="HO390" s="132"/>
      <c r="HP390" s="132"/>
      <c r="HQ390" s="132"/>
      <c r="HR390" s="132"/>
      <c r="HS390" s="132"/>
      <c r="HT390" s="132"/>
    </row>
    <row r="391" spans="1:228" s="130" customFormat="1" ht="28.2" customHeight="1">
      <c r="A391" s="122" t="s">
        <v>498</v>
      </c>
      <c r="B391" s="123" t="s">
        <v>648</v>
      </c>
      <c r="C391" s="123"/>
      <c r="D391" s="123"/>
      <c r="E391" s="123"/>
      <c r="F391" s="124">
        <f t="shared" si="14"/>
        <v>0</v>
      </c>
      <c r="G391" s="125"/>
      <c r="H391" s="126"/>
      <c r="I391" s="126"/>
      <c r="J391" s="127"/>
      <c r="K391" s="131"/>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c r="AO391" s="132"/>
      <c r="AP391" s="132"/>
      <c r="AQ391" s="132"/>
      <c r="AR391" s="132"/>
      <c r="AS391" s="132"/>
      <c r="AT391" s="132"/>
      <c r="AU391" s="132"/>
      <c r="AV391" s="132"/>
      <c r="AW391" s="132"/>
      <c r="AX391" s="132"/>
      <c r="AY391" s="132"/>
      <c r="AZ391" s="132"/>
      <c r="BA391" s="132"/>
      <c r="BB391" s="132"/>
      <c r="BC391" s="132"/>
      <c r="BD391" s="132"/>
      <c r="BE391" s="132"/>
      <c r="BF391" s="132"/>
      <c r="BG391" s="132"/>
      <c r="BH391" s="132"/>
      <c r="BI391" s="132"/>
      <c r="BJ391" s="132"/>
      <c r="BK391" s="132"/>
      <c r="BL391" s="132"/>
      <c r="BM391" s="132"/>
      <c r="BN391" s="132"/>
      <c r="BO391" s="132"/>
      <c r="BP391" s="132"/>
      <c r="BQ391" s="132"/>
      <c r="BR391" s="132"/>
      <c r="BS391" s="132"/>
      <c r="BT391" s="132"/>
      <c r="BU391" s="132"/>
      <c r="BV391" s="132"/>
      <c r="BW391" s="132"/>
      <c r="BX391" s="132"/>
      <c r="BY391" s="132"/>
      <c r="BZ391" s="132"/>
      <c r="CA391" s="132"/>
      <c r="CB391" s="132"/>
      <c r="CC391" s="132"/>
      <c r="CD391" s="132"/>
      <c r="CE391" s="132"/>
      <c r="CF391" s="132"/>
      <c r="CG391" s="132"/>
      <c r="CH391" s="132"/>
      <c r="CI391" s="132"/>
      <c r="CJ391" s="132"/>
      <c r="CK391" s="132"/>
      <c r="CL391" s="132"/>
      <c r="CM391" s="132"/>
      <c r="CN391" s="132"/>
      <c r="CO391" s="132"/>
      <c r="CP391" s="132"/>
      <c r="CQ391" s="132"/>
      <c r="CR391" s="132"/>
      <c r="CS391" s="132"/>
      <c r="CT391" s="132"/>
      <c r="CU391" s="132"/>
      <c r="CV391" s="132"/>
      <c r="CW391" s="132"/>
      <c r="CX391" s="132"/>
      <c r="CY391" s="132"/>
      <c r="CZ391" s="132"/>
      <c r="DA391" s="132"/>
      <c r="DB391" s="132"/>
      <c r="DC391" s="132"/>
      <c r="DD391" s="132"/>
      <c r="DE391" s="132"/>
      <c r="DF391" s="132"/>
      <c r="DG391" s="132"/>
      <c r="DH391" s="132"/>
      <c r="DI391" s="132"/>
      <c r="DJ391" s="132"/>
      <c r="DK391" s="132"/>
      <c r="DL391" s="132"/>
      <c r="DM391" s="132"/>
      <c r="DN391" s="132"/>
      <c r="DO391" s="132"/>
      <c r="DP391" s="132"/>
      <c r="DQ391" s="132"/>
      <c r="DR391" s="132"/>
      <c r="DS391" s="132"/>
      <c r="DT391" s="132"/>
      <c r="DU391" s="132"/>
      <c r="DV391" s="132"/>
      <c r="DW391" s="132"/>
      <c r="DX391" s="132"/>
      <c r="DY391" s="132"/>
      <c r="DZ391" s="132"/>
      <c r="EA391" s="132"/>
      <c r="EB391" s="132"/>
      <c r="EC391" s="132"/>
      <c r="ED391" s="132"/>
      <c r="EE391" s="132"/>
      <c r="EF391" s="132"/>
      <c r="EG391" s="132"/>
      <c r="EH391" s="132"/>
      <c r="EI391" s="132"/>
      <c r="EJ391" s="132"/>
      <c r="EK391" s="132"/>
      <c r="EL391" s="132"/>
      <c r="EM391" s="132"/>
      <c r="EN391" s="132"/>
      <c r="EO391" s="132"/>
      <c r="EP391" s="132"/>
      <c r="EQ391" s="132"/>
      <c r="ER391" s="132"/>
      <c r="ES391" s="132"/>
      <c r="ET391" s="132"/>
      <c r="EU391" s="132"/>
      <c r="EV391" s="132"/>
      <c r="EW391" s="132"/>
      <c r="EX391" s="132"/>
      <c r="EY391" s="132"/>
      <c r="EZ391" s="132"/>
      <c r="FA391" s="132"/>
      <c r="FB391" s="132"/>
      <c r="FC391" s="132"/>
      <c r="FD391" s="132"/>
      <c r="FE391" s="132"/>
      <c r="FF391" s="132"/>
      <c r="FG391" s="132"/>
      <c r="FH391" s="132"/>
      <c r="FI391" s="132"/>
      <c r="FJ391" s="132"/>
      <c r="FK391" s="132"/>
      <c r="FL391" s="132"/>
      <c r="FM391" s="132"/>
      <c r="FN391" s="132"/>
      <c r="FO391" s="132"/>
      <c r="FP391" s="132"/>
      <c r="FQ391" s="132"/>
      <c r="FR391" s="132"/>
      <c r="FS391" s="132"/>
      <c r="FT391" s="132"/>
      <c r="FU391" s="132"/>
      <c r="FV391" s="132"/>
      <c r="FW391" s="132"/>
      <c r="FX391" s="132"/>
      <c r="FY391" s="132"/>
      <c r="FZ391" s="132"/>
      <c r="GA391" s="132"/>
      <c r="GB391" s="132"/>
      <c r="GC391" s="132"/>
      <c r="GD391" s="132"/>
      <c r="GE391" s="132"/>
      <c r="GF391" s="132"/>
      <c r="GG391" s="132"/>
      <c r="GH391" s="132"/>
      <c r="GI391" s="132"/>
      <c r="GJ391" s="132"/>
      <c r="GK391" s="132"/>
      <c r="GL391" s="132"/>
      <c r="GM391" s="132"/>
      <c r="GN391" s="132"/>
      <c r="GO391" s="132"/>
      <c r="GP391" s="132"/>
      <c r="GQ391" s="132"/>
      <c r="GR391" s="132"/>
      <c r="GS391" s="132"/>
      <c r="GT391" s="132"/>
      <c r="GU391" s="132"/>
      <c r="GV391" s="132"/>
      <c r="GW391" s="132"/>
      <c r="GX391" s="132"/>
      <c r="GY391" s="132"/>
      <c r="GZ391" s="132"/>
      <c r="HA391" s="132"/>
      <c r="HB391" s="132"/>
      <c r="HC391" s="132"/>
      <c r="HD391" s="132"/>
      <c r="HE391" s="132"/>
      <c r="HF391" s="132"/>
      <c r="HG391" s="132"/>
      <c r="HH391" s="132"/>
      <c r="HI391" s="132"/>
      <c r="HJ391" s="132"/>
      <c r="HK391" s="132"/>
      <c r="HL391" s="132"/>
      <c r="HM391" s="132"/>
      <c r="HN391" s="132"/>
      <c r="HO391" s="132"/>
      <c r="HP391" s="132"/>
      <c r="HQ391" s="132"/>
      <c r="HR391" s="132"/>
      <c r="HS391" s="132"/>
      <c r="HT391" s="132"/>
    </row>
    <row r="392" spans="1:228" s="130" customFormat="1" ht="28.2" customHeight="1">
      <c r="A392" s="122" t="s">
        <v>520</v>
      </c>
      <c r="B392" s="123" t="s">
        <v>649</v>
      </c>
      <c r="C392" s="123"/>
      <c r="D392" s="123"/>
      <c r="E392" s="123"/>
      <c r="F392" s="124">
        <f t="shared" si="14"/>
        <v>0</v>
      </c>
      <c r="G392" s="125"/>
      <c r="H392" s="126"/>
      <c r="I392" s="126"/>
      <c r="J392" s="127"/>
      <c r="K392" s="131"/>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c r="AO392" s="132"/>
      <c r="AP392" s="132"/>
      <c r="AQ392" s="132"/>
      <c r="AR392" s="132"/>
      <c r="AS392" s="132"/>
      <c r="AT392" s="132"/>
      <c r="AU392" s="132"/>
      <c r="AV392" s="132"/>
      <c r="AW392" s="132"/>
      <c r="AX392" s="132"/>
      <c r="AY392" s="132"/>
      <c r="AZ392" s="132"/>
      <c r="BA392" s="132"/>
      <c r="BB392" s="132"/>
      <c r="BC392" s="132"/>
      <c r="BD392" s="132"/>
      <c r="BE392" s="132"/>
      <c r="BF392" s="132"/>
      <c r="BG392" s="132"/>
      <c r="BH392" s="132"/>
      <c r="BI392" s="132"/>
      <c r="BJ392" s="132"/>
      <c r="BK392" s="132"/>
      <c r="BL392" s="132"/>
      <c r="BM392" s="132"/>
      <c r="BN392" s="132"/>
      <c r="BO392" s="132"/>
      <c r="BP392" s="132"/>
      <c r="BQ392" s="132"/>
      <c r="BR392" s="132"/>
      <c r="BS392" s="132"/>
      <c r="BT392" s="132"/>
      <c r="BU392" s="132"/>
      <c r="BV392" s="132"/>
      <c r="BW392" s="132"/>
      <c r="BX392" s="132"/>
      <c r="BY392" s="132"/>
      <c r="BZ392" s="132"/>
      <c r="CA392" s="132"/>
      <c r="CB392" s="132"/>
      <c r="CC392" s="132"/>
      <c r="CD392" s="132"/>
      <c r="CE392" s="132"/>
      <c r="CF392" s="132"/>
      <c r="CG392" s="132"/>
      <c r="CH392" s="132"/>
      <c r="CI392" s="132"/>
      <c r="CJ392" s="132"/>
      <c r="CK392" s="132"/>
      <c r="CL392" s="132"/>
      <c r="CM392" s="132"/>
      <c r="CN392" s="132"/>
      <c r="CO392" s="132"/>
      <c r="CP392" s="132"/>
      <c r="CQ392" s="132"/>
      <c r="CR392" s="132"/>
      <c r="CS392" s="132"/>
      <c r="CT392" s="132"/>
      <c r="CU392" s="132"/>
      <c r="CV392" s="132"/>
      <c r="CW392" s="132"/>
      <c r="CX392" s="132"/>
      <c r="CY392" s="132"/>
      <c r="CZ392" s="132"/>
      <c r="DA392" s="132"/>
      <c r="DB392" s="132"/>
      <c r="DC392" s="132"/>
      <c r="DD392" s="132"/>
      <c r="DE392" s="132"/>
      <c r="DF392" s="132"/>
      <c r="DG392" s="132"/>
      <c r="DH392" s="132"/>
      <c r="DI392" s="132"/>
      <c r="DJ392" s="132"/>
      <c r="DK392" s="132"/>
      <c r="DL392" s="132"/>
      <c r="DM392" s="132"/>
      <c r="DN392" s="132"/>
      <c r="DO392" s="132"/>
      <c r="DP392" s="132"/>
      <c r="DQ392" s="132"/>
      <c r="DR392" s="132"/>
      <c r="DS392" s="132"/>
      <c r="DT392" s="132"/>
      <c r="DU392" s="132"/>
      <c r="DV392" s="132"/>
      <c r="DW392" s="132"/>
      <c r="DX392" s="132"/>
      <c r="DY392" s="132"/>
      <c r="DZ392" s="132"/>
      <c r="EA392" s="132"/>
      <c r="EB392" s="132"/>
      <c r="EC392" s="132"/>
      <c r="ED392" s="132"/>
      <c r="EE392" s="132"/>
      <c r="EF392" s="132"/>
      <c r="EG392" s="132"/>
      <c r="EH392" s="132"/>
      <c r="EI392" s="132"/>
      <c r="EJ392" s="132"/>
      <c r="EK392" s="132"/>
      <c r="EL392" s="132"/>
      <c r="EM392" s="132"/>
      <c r="EN392" s="132"/>
      <c r="EO392" s="132"/>
      <c r="EP392" s="132"/>
      <c r="EQ392" s="132"/>
      <c r="ER392" s="132"/>
      <c r="ES392" s="132"/>
      <c r="ET392" s="132"/>
      <c r="EU392" s="132"/>
      <c r="EV392" s="132"/>
      <c r="EW392" s="132"/>
      <c r="EX392" s="132"/>
      <c r="EY392" s="132"/>
      <c r="EZ392" s="132"/>
      <c r="FA392" s="132"/>
      <c r="FB392" s="132"/>
      <c r="FC392" s="132"/>
      <c r="FD392" s="132"/>
      <c r="FE392" s="132"/>
      <c r="FF392" s="132"/>
      <c r="FG392" s="132"/>
      <c r="FH392" s="132"/>
      <c r="FI392" s="132"/>
      <c r="FJ392" s="132"/>
      <c r="FK392" s="132"/>
      <c r="FL392" s="132"/>
      <c r="FM392" s="132"/>
      <c r="FN392" s="132"/>
      <c r="FO392" s="132"/>
      <c r="FP392" s="132"/>
      <c r="FQ392" s="132"/>
      <c r="FR392" s="132"/>
      <c r="FS392" s="132"/>
      <c r="FT392" s="132"/>
      <c r="FU392" s="132"/>
      <c r="FV392" s="132"/>
      <c r="FW392" s="132"/>
      <c r="FX392" s="132"/>
      <c r="FY392" s="132"/>
      <c r="FZ392" s="132"/>
      <c r="GA392" s="132"/>
      <c r="GB392" s="132"/>
      <c r="GC392" s="132"/>
      <c r="GD392" s="132"/>
      <c r="GE392" s="132"/>
      <c r="GF392" s="132"/>
      <c r="GG392" s="132"/>
      <c r="GH392" s="132"/>
      <c r="GI392" s="132"/>
      <c r="GJ392" s="132"/>
      <c r="GK392" s="132"/>
      <c r="GL392" s="132"/>
      <c r="GM392" s="132"/>
      <c r="GN392" s="132"/>
      <c r="GO392" s="132"/>
      <c r="GP392" s="132"/>
      <c r="GQ392" s="132"/>
      <c r="GR392" s="132"/>
      <c r="GS392" s="132"/>
      <c r="GT392" s="132"/>
      <c r="GU392" s="132"/>
      <c r="GV392" s="132"/>
      <c r="GW392" s="132"/>
      <c r="GX392" s="132"/>
      <c r="GY392" s="132"/>
      <c r="GZ392" s="132"/>
      <c r="HA392" s="132"/>
      <c r="HB392" s="132"/>
      <c r="HC392" s="132"/>
      <c r="HD392" s="132"/>
      <c r="HE392" s="132"/>
      <c r="HF392" s="132"/>
      <c r="HG392" s="132"/>
      <c r="HH392" s="132"/>
      <c r="HI392" s="132"/>
      <c r="HJ392" s="132"/>
      <c r="HK392" s="132"/>
      <c r="HL392" s="132"/>
      <c r="HM392" s="132"/>
      <c r="HN392" s="132"/>
      <c r="HO392" s="132"/>
      <c r="HP392" s="132"/>
      <c r="HQ392" s="132"/>
      <c r="HR392" s="132"/>
      <c r="HS392" s="132"/>
      <c r="HT392" s="132"/>
    </row>
    <row r="393" spans="1:228" s="130" customFormat="1" ht="28.2" customHeight="1" thickBot="1">
      <c r="A393" s="122" t="s">
        <v>542</v>
      </c>
      <c r="B393" s="123" t="s">
        <v>650</v>
      </c>
      <c r="C393" s="123"/>
      <c r="D393" s="123"/>
      <c r="E393" s="123"/>
      <c r="F393" s="124">
        <f t="shared" si="14"/>
        <v>0</v>
      </c>
      <c r="G393" s="125"/>
      <c r="H393" s="126"/>
      <c r="I393" s="126"/>
      <c r="J393" s="127"/>
      <c r="K393" s="131"/>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2"/>
      <c r="AU393" s="132"/>
      <c r="AV393" s="132"/>
      <c r="AW393" s="132"/>
      <c r="AX393" s="132"/>
      <c r="AY393" s="132"/>
      <c r="AZ393" s="132"/>
      <c r="BA393" s="132"/>
      <c r="BB393" s="132"/>
      <c r="BC393" s="132"/>
      <c r="BD393" s="132"/>
      <c r="BE393" s="132"/>
      <c r="BF393" s="132"/>
      <c r="BG393" s="132"/>
      <c r="BH393" s="132"/>
      <c r="BI393" s="132"/>
      <c r="BJ393" s="132"/>
      <c r="BK393" s="132"/>
      <c r="BL393" s="132"/>
      <c r="BM393" s="132"/>
      <c r="BN393" s="132"/>
      <c r="BO393" s="132"/>
      <c r="BP393" s="132"/>
      <c r="BQ393" s="132"/>
      <c r="BR393" s="132"/>
      <c r="BS393" s="132"/>
      <c r="BT393" s="132"/>
      <c r="BU393" s="132"/>
      <c r="BV393" s="132"/>
      <c r="BW393" s="132"/>
      <c r="BX393" s="132"/>
      <c r="BY393" s="132"/>
      <c r="BZ393" s="132"/>
      <c r="CA393" s="132"/>
      <c r="CB393" s="132"/>
      <c r="CC393" s="132"/>
      <c r="CD393" s="132"/>
      <c r="CE393" s="132"/>
      <c r="CF393" s="132"/>
      <c r="CG393" s="132"/>
      <c r="CH393" s="132"/>
      <c r="CI393" s="132"/>
      <c r="CJ393" s="132"/>
      <c r="CK393" s="132"/>
      <c r="CL393" s="132"/>
      <c r="CM393" s="132"/>
      <c r="CN393" s="132"/>
      <c r="CO393" s="132"/>
      <c r="CP393" s="132"/>
      <c r="CQ393" s="132"/>
      <c r="CR393" s="132"/>
      <c r="CS393" s="132"/>
      <c r="CT393" s="132"/>
      <c r="CU393" s="132"/>
      <c r="CV393" s="132"/>
      <c r="CW393" s="132"/>
      <c r="CX393" s="132"/>
      <c r="CY393" s="132"/>
      <c r="CZ393" s="132"/>
      <c r="DA393" s="132"/>
      <c r="DB393" s="132"/>
      <c r="DC393" s="132"/>
      <c r="DD393" s="132"/>
      <c r="DE393" s="132"/>
      <c r="DF393" s="132"/>
      <c r="DG393" s="132"/>
      <c r="DH393" s="132"/>
      <c r="DI393" s="132"/>
      <c r="DJ393" s="132"/>
      <c r="DK393" s="132"/>
      <c r="DL393" s="132"/>
      <c r="DM393" s="132"/>
      <c r="DN393" s="132"/>
      <c r="DO393" s="132"/>
      <c r="DP393" s="132"/>
      <c r="DQ393" s="132"/>
      <c r="DR393" s="132"/>
      <c r="DS393" s="132"/>
      <c r="DT393" s="132"/>
      <c r="DU393" s="132"/>
      <c r="DV393" s="132"/>
      <c r="DW393" s="132"/>
      <c r="DX393" s="132"/>
      <c r="DY393" s="132"/>
      <c r="DZ393" s="132"/>
      <c r="EA393" s="132"/>
      <c r="EB393" s="132"/>
      <c r="EC393" s="132"/>
      <c r="ED393" s="132"/>
      <c r="EE393" s="132"/>
      <c r="EF393" s="132"/>
      <c r="EG393" s="132"/>
      <c r="EH393" s="132"/>
      <c r="EI393" s="132"/>
      <c r="EJ393" s="132"/>
      <c r="EK393" s="132"/>
      <c r="EL393" s="132"/>
      <c r="EM393" s="132"/>
      <c r="EN393" s="132"/>
      <c r="EO393" s="132"/>
      <c r="EP393" s="132"/>
      <c r="EQ393" s="132"/>
      <c r="ER393" s="132"/>
      <c r="ES393" s="132"/>
      <c r="ET393" s="132"/>
      <c r="EU393" s="132"/>
      <c r="EV393" s="132"/>
      <c r="EW393" s="132"/>
      <c r="EX393" s="132"/>
      <c r="EY393" s="132"/>
      <c r="EZ393" s="132"/>
      <c r="FA393" s="132"/>
      <c r="FB393" s="132"/>
      <c r="FC393" s="132"/>
      <c r="FD393" s="132"/>
      <c r="FE393" s="132"/>
      <c r="FF393" s="132"/>
      <c r="FG393" s="132"/>
      <c r="FH393" s="132"/>
      <c r="FI393" s="132"/>
      <c r="FJ393" s="132"/>
      <c r="FK393" s="132"/>
      <c r="FL393" s="132"/>
      <c r="FM393" s="132"/>
      <c r="FN393" s="132"/>
      <c r="FO393" s="132"/>
      <c r="FP393" s="132"/>
      <c r="FQ393" s="132"/>
      <c r="FR393" s="132"/>
      <c r="FS393" s="132"/>
      <c r="FT393" s="132"/>
      <c r="FU393" s="132"/>
      <c r="FV393" s="132"/>
      <c r="FW393" s="132"/>
      <c r="FX393" s="132"/>
      <c r="FY393" s="132"/>
      <c r="FZ393" s="132"/>
      <c r="GA393" s="132"/>
      <c r="GB393" s="132"/>
      <c r="GC393" s="132"/>
      <c r="GD393" s="132"/>
      <c r="GE393" s="132"/>
      <c r="GF393" s="132"/>
      <c r="GG393" s="132"/>
      <c r="GH393" s="132"/>
      <c r="GI393" s="132"/>
      <c r="GJ393" s="132"/>
      <c r="GK393" s="132"/>
      <c r="GL393" s="132"/>
      <c r="GM393" s="132"/>
      <c r="GN393" s="132"/>
      <c r="GO393" s="132"/>
      <c r="GP393" s="132"/>
      <c r="GQ393" s="132"/>
      <c r="GR393" s="132"/>
      <c r="GS393" s="132"/>
      <c r="GT393" s="132"/>
      <c r="GU393" s="132"/>
      <c r="GV393" s="132"/>
      <c r="GW393" s="132"/>
      <c r="GX393" s="132"/>
      <c r="GY393" s="132"/>
      <c r="GZ393" s="132"/>
      <c r="HA393" s="132"/>
      <c r="HB393" s="132"/>
      <c r="HC393" s="132"/>
      <c r="HD393" s="132"/>
      <c r="HE393" s="132"/>
      <c r="HF393" s="132"/>
      <c r="HG393" s="132"/>
      <c r="HH393" s="132"/>
      <c r="HI393" s="132"/>
      <c r="HJ393" s="132"/>
      <c r="HK393" s="132"/>
      <c r="HL393" s="132"/>
      <c r="HM393" s="132"/>
      <c r="HN393" s="132"/>
      <c r="HO393" s="132"/>
      <c r="HP393" s="132"/>
      <c r="HQ393" s="132"/>
      <c r="HR393" s="132"/>
      <c r="HS393" s="132"/>
      <c r="HT393" s="132"/>
    </row>
    <row r="394" spans="1:228" s="96" customFormat="1" ht="31.2" customHeight="1">
      <c r="A394" s="133" t="s">
        <v>35</v>
      </c>
      <c r="B394" s="134" t="s">
        <v>580</v>
      </c>
      <c r="C394" s="135"/>
      <c r="D394" s="136" t="s">
        <v>581</v>
      </c>
      <c r="E394" s="137"/>
      <c r="F394" s="138"/>
      <c r="G394" s="139" t="s">
        <v>582</v>
      </c>
      <c r="H394" s="140"/>
      <c r="I394" s="140"/>
      <c r="J394" s="141"/>
    </row>
    <row r="395" spans="1:228" s="96" customFormat="1" ht="68.400000000000006" customHeight="1">
      <c r="A395" s="142">
        <v>1</v>
      </c>
      <c r="B395" s="143" t="s">
        <v>583</v>
      </c>
      <c r="C395" s="144"/>
      <c r="D395" s="145" t="s">
        <v>584</v>
      </c>
      <c r="E395" s="146"/>
      <c r="F395" s="147"/>
      <c r="G395" s="148"/>
      <c r="H395" s="148"/>
      <c r="I395" s="148"/>
      <c r="J395" s="149"/>
    </row>
    <row r="396" spans="1:228" s="96" customFormat="1" ht="64.8" customHeight="1">
      <c r="A396" s="142">
        <v>2</v>
      </c>
      <c r="B396" s="150" t="s">
        <v>585</v>
      </c>
      <c r="C396" s="151"/>
      <c r="D396" s="145" t="s">
        <v>586</v>
      </c>
      <c r="E396" s="146"/>
      <c r="F396" s="147"/>
      <c r="G396" s="148"/>
      <c r="H396" s="148"/>
      <c r="I396" s="148"/>
      <c r="J396" s="149"/>
    </row>
    <row r="397" spans="1:228" s="96" customFormat="1" ht="64.8" customHeight="1">
      <c r="A397" s="142">
        <v>3</v>
      </c>
      <c r="B397" s="150" t="s">
        <v>587</v>
      </c>
      <c r="C397" s="151"/>
      <c r="D397" s="145" t="s">
        <v>588</v>
      </c>
      <c r="E397" s="146"/>
      <c r="F397" s="147"/>
      <c r="G397" s="148"/>
      <c r="H397" s="148"/>
      <c r="I397" s="148"/>
      <c r="J397" s="149"/>
    </row>
    <row r="398" spans="1:228" s="96" customFormat="1" ht="36.6" customHeight="1">
      <c r="A398" s="142">
        <v>4</v>
      </c>
      <c r="B398" s="150" t="s">
        <v>589</v>
      </c>
      <c r="C398" s="151"/>
      <c r="D398" s="145" t="s">
        <v>590</v>
      </c>
      <c r="E398" s="146"/>
      <c r="F398" s="147"/>
      <c r="G398" s="148"/>
      <c r="H398" s="148"/>
      <c r="I398" s="148"/>
      <c r="J398" s="149"/>
    </row>
    <row r="399" spans="1:228" s="96" customFormat="1" ht="22.8" customHeight="1">
      <c r="A399" s="142">
        <v>5</v>
      </c>
      <c r="B399" s="150" t="s">
        <v>591</v>
      </c>
      <c r="C399" s="151"/>
      <c r="D399" s="145" t="s">
        <v>592</v>
      </c>
      <c r="E399" s="146"/>
      <c r="F399" s="147"/>
      <c r="G399" s="148"/>
      <c r="H399" s="148"/>
      <c r="I399" s="148"/>
      <c r="J399" s="149"/>
    </row>
    <row r="400" spans="1:228" s="96" customFormat="1" ht="46.2" customHeight="1">
      <c r="A400" s="142"/>
      <c r="B400" s="150" t="s">
        <v>593</v>
      </c>
      <c r="C400" s="151"/>
      <c r="D400" s="145" t="s">
        <v>594</v>
      </c>
      <c r="E400" s="146"/>
      <c r="F400" s="147"/>
      <c r="G400" s="148"/>
      <c r="H400" s="148"/>
      <c r="I400" s="148"/>
      <c r="J400" s="149"/>
    </row>
    <row r="401" spans="1:10" s="96" customFormat="1" ht="13.8" customHeight="1">
      <c r="A401" s="142"/>
      <c r="B401" s="150" t="s">
        <v>595</v>
      </c>
      <c r="C401" s="151"/>
      <c r="D401" s="145" t="s">
        <v>596</v>
      </c>
      <c r="E401" s="146"/>
      <c r="F401" s="147"/>
      <c r="G401" s="148"/>
      <c r="H401" s="148"/>
      <c r="I401" s="148"/>
      <c r="J401" s="149"/>
    </row>
    <row r="402" spans="1:10" s="96" customFormat="1" ht="13.8">
      <c r="A402" s="142"/>
      <c r="B402" s="150" t="s">
        <v>597</v>
      </c>
      <c r="C402" s="151"/>
      <c r="D402" s="145" t="s">
        <v>598</v>
      </c>
      <c r="E402" s="146"/>
      <c r="F402" s="147"/>
      <c r="G402" s="148"/>
      <c r="H402" s="148"/>
      <c r="I402" s="148"/>
      <c r="J402" s="149"/>
    </row>
    <row r="403" spans="1:10" s="96" customFormat="1" ht="13.8" customHeight="1">
      <c r="A403" s="142"/>
      <c r="B403" s="150" t="s">
        <v>599</v>
      </c>
      <c r="C403" s="151"/>
      <c r="D403" s="145" t="s">
        <v>600</v>
      </c>
      <c r="E403" s="146"/>
      <c r="F403" s="147"/>
      <c r="G403" s="148"/>
      <c r="H403" s="148"/>
      <c r="I403" s="148"/>
      <c r="J403" s="149"/>
    </row>
    <row r="404" spans="1:10" s="96" customFormat="1" ht="13.8" customHeight="1">
      <c r="A404" s="142">
        <v>6</v>
      </c>
      <c r="B404" s="150" t="s">
        <v>601</v>
      </c>
      <c r="C404" s="151"/>
      <c r="D404" s="145" t="s">
        <v>602</v>
      </c>
      <c r="E404" s="146"/>
      <c r="F404" s="147"/>
      <c r="G404" s="148"/>
      <c r="H404" s="148"/>
      <c r="I404" s="148"/>
      <c r="J404" s="149"/>
    </row>
    <row r="405" spans="1:10" s="96" customFormat="1" ht="48" customHeight="1">
      <c r="A405" s="142"/>
      <c r="B405" s="150" t="s">
        <v>603</v>
      </c>
      <c r="C405" s="151"/>
      <c r="D405" s="145" t="s">
        <v>604</v>
      </c>
      <c r="E405" s="146"/>
      <c r="F405" s="147"/>
      <c r="G405" s="148"/>
      <c r="H405" s="148"/>
      <c r="I405" s="148"/>
      <c r="J405" s="149"/>
    </row>
    <row r="406" spans="1:10" s="96" customFormat="1" ht="69.599999999999994" customHeight="1">
      <c r="A406" s="142"/>
      <c r="B406" s="150" t="s">
        <v>605</v>
      </c>
      <c r="C406" s="151"/>
      <c r="D406" s="145" t="s">
        <v>606</v>
      </c>
      <c r="E406" s="146"/>
      <c r="F406" s="147"/>
      <c r="G406" s="148"/>
      <c r="H406" s="148"/>
      <c r="I406" s="148"/>
      <c r="J406" s="149"/>
    </row>
    <row r="407" spans="1:10" s="96" customFormat="1" ht="48" customHeight="1">
      <c r="A407" s="142"/>
      <c r="B407" s="150" t="s">
        <v>607</v>
      </c>
      <c r="C407" s="151"/>
      <c r="D407" s="145" t="s">
        <v>608</v>
      </c>
      <c r="E407" s="146"/>
      <c r="F407" s="147"/>
      <c r="G407" s="148"/>
      <c r="H407" s="148"/>
      <c r="I407" s="148"/>
      <c r="J407" s="149"/>
    </row>
    <row r="408" spans="1:10" s="96" customFormat="1" ht="13.8" customHeight="1">
      <c r="A408" s="142">
        <v>7</v>
      </c>
      <c r="B408" s="150" t="s">
        <v>609</v>
      </c>
      <c r="C408" s="151"/>
      <c r="D408" s="145" t="s">
        <v>610</v>
      </c>
      <c r="E408" s="146"/>
      <c r="F408" s="147"/>
      <c r="G408" s="148"/>
      <c r="H408" s="148"/>
      <c r="I408" s="148"/>
      <c r="J408" s="149"/>
    </row>
    <row r="409" spans="1:10" s="96" customFormat="1" ht="13.8" customHeight="1">
      <c r="A409" s="142"/>
      <c r="B409" s="150" t="s">
        <v>611</v>
      </c>
      <c r="C409" s="151"/>
      <c r="D409" s="145" t="s">
        <v>612</v>
      </c>
      <c r="E409" s="146"/>
      <c r="F409" s="147"/>
      <c r="G409" s="148"/>
      <c r="H409" s="148"/>
      <c r="I409" s="148"/>
      <c r="J409" s="149"/>
    </row>
    <row r="410" spans="1:10" s="96" customFormat="1" ht="13.8">
      <c r="A410" s="142">
        <v>8</v>
      </c>
      <c r="B410" s="150" t="s">
        <v>613</v>
      </c>
      <c r="C410" s="151"/>
      <c r="D410" s="145" t="s">
        <v>614</v>
      </c>
      <c r="E410" s="146"/>
      <c r="F410" s="147"/>
      <c r="G410" s="148"/>
      <c r="H410" s="148"/>
      <c r="I410" s="148"/>
      <c r="J410" s="149"/>
    </row>
    <row r="411" spans="1:10" s="96" customFormat="1" ht="31.8" customHeight="1">
      <c r="A411" s="142"/>
      <c r="B411" s="150" t="s">
        <v>615</v>
      </c>
      <c r="C411" s="151"/>
      <c r="D411" s="145" t="s">
        <v>616</v>
      </c>
      <c r="E411" s="146"/>
      <c r="F411" s="147"/>
      <c r="G411" s="148"/>
      <c r="H411" s="148"/>
      <c r="I411" s="148"/>
      <c r="J411" s="149"/>
    </row>
    <row r="412" spans="1:10" s="96" customFormat="1" ht="13.8">
      <c r="A412" s="142"/>
      <c r="B412" s="150" t="s">
        <v>617</v>
      </c>
      <c r="C412" s="151"/>
      <c r="D412" s="145" t="s">
        <v>618</v>
      </c>
      <c r="E412" s="146"/>
      <c r="F412" s="147"/>
      <c r="G412" s="148"/>
      <c r="H412" s="148"/>
      <c r="I412" s="148"/>
      <c r="J412" s="149"/>
    </row>
    <row r="413" spans="1:10" s="96" customFormat="1" ht="13.8" customHeight="1">
      <c r="A413" s="142"/>
      <c r="B413" s="150" t="s">
        <v>619</v>
      </c>
      <c r="C413" s="151"/>
      <c r="D413" s="145" t="s">
        <v>620</v>
      </c>
      <c r="E413" s="146"/>
      <c r="F413" s="147"/>
      <c r="G413" s="148"/>
      <c r="H413" s="148"/>
      <c r="I413" s="148"/>
      <c r="J413" s="149"/>
    </row>
    <row r="414" spans="1:10" s="96" customFormat="1" ht="32.4" customHeight="1">
      <c r="A414" s="142"/>
      <c r="B414" s="150" t="s">
        <v>621</v>
      </c>
      <c r="C414" s="151"/>
      <c r="D414" s="145" t="s">
        <v>622</v>
      </c>
      <c r="E414" s="146"/>
      <c r="F414" s="147"/>
      <c r="G414" s="148"/>
      <c r="H414" s="148"/>
      <c r="I414" s="148"/>
      <c r="J414" s="149"/>
    </row>
    <row r="415" spans="1:10" s="96" customFormat="1" ht="28.95" customHeight="1">
      <c r="A415" s="152" t="s">
        <v>623</v>
      </c>
      <c r="B415" s="153"/>
      <c r="C415" s="153"/>
      <c r="D415" s="153"/>
      <c r="E415" s="154"/>
      <c r="F415" s="155"/>
      <c r="G415" s="156" t="s">
        <v>624</v>
      </c>
      <c r="H415" s="153"/>
      <c r="I415" s="153"/>
      <c r="J415" s="157"/>
    </row>
    <row r="416" spans="1:10" s="96" customFormat="1" ht="29.4" customHeight="1">
      <c r="A416" s="158" t="s">
        <v>625</v>
      </c>
      <c r="B416" s="159"/>
      <c r="C416" s="160" t="s">
        <v>626</v>
      </c>
      <c r="D416" s="161"/>
      <c r="E416" s="162"/>
      <c r="F416" s="163"/>
      <c r="G416" s="164"/>
      <c r="H416" s="165"/>
      <c r="I416" s="165"/>
      <c r="J416" s="166"/>
    </row>
    <row r="417" spans="1:10" s="96" customFormat="1" ht="57.6" customHeight="1">
      <c r="A417" s="158" t="s">
        <v>627</v>
      </c>
      <c r="B417" s="159"/>
      <c r="C417" s="160" t="s">
        <v>628</v>
      </c>
      <c r="D417" s="161"/>
      <c r="E417" s="162"/>
      <c r="F417" s="163"/>
      <c r="G417" s="164"/>
      <c r="H417" s="165"/>
      <c r="I417" s="165"/>
      <c r="J417" s="166"/>
    </row>
    <row r="418" spans="1:10" s="96" customFormat="1" ht="57.6" customHeight="1">
      <c r="A418" s="167" t="s">
        <v>629</v>
      </c>
      <c r="B418" s="168"/>
      <c r="C418" s="160" t="s">
        <v>630</v>
      </c>
      <c r="D418" s="161"/>
      <c r="E418" s="162"/>
      <c r="F418" s="163"/>
      <c r="G418" s="164"/>
      <c r="H418" s="165"/>
      <c r="I418" s="165"/>
      <c r="J418" s="166"/>
    </row>
    <row r="419" spans="1:10" s="96" customFormat="1" ht="57.6" customHeight="1">
      <c r="A419" s="169"/>
      <c r="B419" s="170"/>
      <c r="C419" s="160" t="s">
        <v>631</v>
      </c>
      <c r="D419" s="161"/>
      <c r="E419" s="162"/>
      <c r="F419" s="163"/>
      <c r="G419" s="164"/>
      <c r="H419" s="165"/>
      <c r="I419" s="165"/>
      <c r="J419" s="166"/>
    </row>
    <row r="420" spans="1:10" s="96" customFormat="1" ht="57.6" customHeight="1">
      <c r="A420" s="171"/>
      <c r="B420" s="172"/>
      <c r="C420" s="160" t="s">
        <v>632</v>
      </c>
      <c r="D420" s="161"/>
      <c r="E420" s="162"/>
      <c r="F420" s="163"/>
      <c r="G420" s="164"/>
      <c r="H420" s="165"/>
      <c r="I420" s="165"/>
      <c r="J420" s="166"/>
    </row>
    <row r="421" spans="1:10" s="96" customFormat="1" ht="46.8" customHeight="1" thickBot="1">
      <c r="A421" s="173" t="s">
        <v>633</v>
      </c>
      <c r="B421" s="174"/>
      <c r="C421" s="175" t="s">
        <v>634</v>
      </c>
      <c r="D421" s="176"/>
      <c r="E421" s="177"/>
      <c r="F421" s="178"/>
      <c r="G421" s="179"/>
      <c r="H421" s="180"/>
      <c r="I421" s="180"/>
      <c r="J421" s="181"/>
    </row>
    <row r="422" spans="1:10" s="96" customFormat="1" ht="27.6" customHeight="1">
      <c r="A422" s="182" t="s">
        <v>635</v>
      </c>
      <c r="B422" s="183"/>
      <c r="C422" s="183"/>
      <c r="D422" s="183"/>
      <c r="E422" s="184"/>
      <c r="F422" s="185"/>
      <c r="G422" s="186"/>
      <c r="H422" s="187"/>
      <c r="I422" s="187"/>
      <c r="J422" s="188"/>
    </row>
    <row r="423" spans="1:10" s="96" customFormat="1" ht="39.6" customHeight="1" thickBot="1">
      <c r="A423" s="189" t="s">
        <v>636</v>
      </c>
      <c r="B423" s="190"/>
      <c r="C423" s="191"/>
      <c r="D423" s="192"/>
      <c r="E423" s="193" t="s">
        <v>637</v>
      </c>
      <c r="F423" s="194"/>
      <c r="G423" s="195"/>
      <c r="H423" s="196"/>
      <c r="I423" s="196"/>
      <c r="J423" s="197"/>
    </row>
    <row r="424" spans="1:10" ht="11.4" customHeight="1"/>
    <row r="425" spans="1:10" ht="11.4" customHeight="1"/>
    <row r="426" spans="1:10" ht="12" customHeight="1"/>
    <row r="427" spans="1:10">
      <c r="J427" s="201"/>
    </row>
    <row r="429" spans="1:10">
      <c r="J429" s="201"/>
    </row>
    <row r="431" spans="1:10">
      <c r="J431" s="201"/>
    </row>
    <row r="434" spans="10:10" ht="16.2">
      <c r="J434" s="202"/>
    </row>
    <row r="436" spans="10:10" ht="16.2">
      <c r="J436" s="202"/>
    </row>
  </sheetData>
  <protectedRanges>
    <protectedRange algorithmName="SHA-512" hashValue="EmpOk8E+G5dBfcN1m0+04IoUQuAC421mTuDFXqhJIxlpyXGAkK7rMwOoUEJe1pJO6BiX9j0Jua8ACljZo1zwRw==" saltValue="jM5tzjUpjC7lAB6ff7S3Gg==" spinCount="100000" sqref="D26:F26" name="Range1_2"/>
    <protectedRange algorithmName="SHA-512" hashValue="EmpOk8E+G5dBfcN1m0+04IoUQuAC421mTuDFXqhJIxlpyXGAkK7rMwOoUEJe1pJO6BiX9j0Jua8ACljZo1zwRw==" saltValue="jM5tzjUpjC7lAB6ff7S3Gg==" spinCount="100000" sqref="G26:J26" name="Range1_3"/>
    <protectedRange algorithmName="SHA-512" hashValue="EmpOk8E+G5dBfcN1m0+04IoUQuAC421mTuDFXqhJIxlpyXGAkK7rMwOoUEJe1pJO6BiX9j0Jua8ACljZo1zwRw==" saltValue="jM5tzjUpjC7lAB6ff7S3Gg==" spinCount="100000" sqref="A3:C3" name="Range1_4"/>
    <protectedRange algorithmName="SHA-512" hashValue="EmpOk8E+G5dBfcN1m0+04IoUQuAC421mTuDFXqhJIxlpyXGAkK7rMwOoUEJe1pJO6BiX9j0Jua8ACljZo1zwRw==" saltValue="jM5tzjUpjC7lAB6ff7S3Gg==" spinCount="100000" sqref="A2:J2" name="Range1_5"/>
    <protectedRange algorithmName="SHA-512" hashValue="EmpOk8E+G5dBfcN1m0+04IoUQuAC421mTuDFXqhJIxlpyXGAkK7rMwOoUEJe1pJO6BiX9j0Jua8ACljZo1zwRw==" saltValue="jM5tzjUpjC7lAB6ff7S3Gg==" spinCount="100000" sqref="A1:J1" name="Range1_6"/>
    <protectedRange algorithmName="SHA-512" hashValue="EmpOk8E+G5dBfcN1m0+04IoUQuAC421mTuDFXqhJIxlpyXGAkK7rMwOoUEJe1pJO6BiX9j0Jua8ACljZo1zwRw==" saltValue="jM5tzjUpjC7lAB6ff7S3Gg==" spinCount="100000" sqref="I376:J376" name="Range1_7"/>
    <protectedRange algorithmName="SHA-512" hashValue="EmpOk8E+G5dBfcN1m0+04IoUQuAC421mTuDFXqhJIxlpyXGAkK7rMwOoUEJe1pJO6BiX9j0Jua8ACljZo1zwRw==" saltValue="jM5tzjUpjC7lAB6ff7S3Gg==" spinCount="100000" sqref="A415:J415" name="Range1_10"/>
    <protectedRange algorithmName="SHA-512" hashValue="EmpOk8E+G5dBfcN1m0+04IoUQuAC421mTuDFXqhJIxlpyXGAkK7rMwOoUEJe1pJO6BiX9j0Jua8ACljZo1zwRw==" saltValue="jM5tzjUpjC7lAB6ff7S3Gg==" spinCount="100000" sqref="E376:G376 A376" name="Range1_7_1"/>
    <protectedRange algorithmName="SHA-512" hashValue="EmpOk8E+G5dBfcN1m0+04IoUQuAC421mTuDFXqhJIxlpyXGAkK7rMwOoUEJe1pJO6BiX9j0Jua8ACljZo1zwRw==" saltValue="jM5tzjUpjC7lAB6ff7S3Gg==" spinCount="100000" sqref="B6:H7" name="Range1_1_1"/>
    <protectedRange algorithmName="SHA-512" hashValue="EmpOk8E+G5dBfcN1m0+04IoUQuAC421mTuDFXqhJIxlpyXGAkK7rMwOoUEJe1pJO6BiX9j0Jua8ACljZo1zwRw==" saltValue="jM5tzjUpjC7lAB6ff7S3Gg==" spinCount="100000" sqref="A377:J377" name="Range1_8_2"/>
    <protectedRange algorithmName="SHA-512" hashValue="EmpOk8E+G5dBfcN1m0+04IoUQuAC421mTuDFXqhJIxlpyXGAkK7rMwOoUEJe1pJO6BiX9j0Jua8ACljZo1zwRw==" saltValue="jM5tzjUpjC7lAB6ff7S3Gg==" spinCount="100000" sqref="A379:I379 D380:J380 D381:F393 A380:A393" name="Range1_9_2"/>
    <protectedRange algorithmName="SHA-512" hashValue="EmpOk8E+G5dBfcN1m0+04IoUQuAC421mTuDFXqhJIxlpyXGAkK7rMwOoUEJe1pJO6BiX9j0Jua8ACljZo1zwRw==" saltValue="jM5tzjUpjC7lAB6ff7S3Gg==" spinCount="100000" sqref="A4" name="Range1_4_1"/>
    <protectedRange algorithmName="SHA-512" hashValue="EmpOk8E+G5dBfcN1m0+04IoUQuAC421mTuDFXqhJIxlpyXGAkK7rMwOoUEJe1pJO6BiX9j0Jua8ACljZo1zwRw==" saltValue="jM5tzjUpjC7lAB6ff7S3Gg==" spinCount="100000" sqref="B26:C26" name="Range1_2_1"/>
    <protectedRange algorithmName="SHA-512" hashValue="EmpOk8E+G5dBfcN1m0+04IoUQuAC421mTuDFXqhJIxlpyXGAkK7rMwOoUEJe1pJO6BiX9j0Jua8ACljZo1zwRw==" saltValue="jM5tzjUpjC7lAB6ff7S3Gg==" spinCount="100000" sqref="A18:J18" name="Range1_1_3_1"/>
    <protectedRange algorithmName="SHA-512" hashValue="EmpOk8E+G5dBfcN1m0+04IoUQuAC421mTuDFXqhJIxlpyXGAkK7rMwOoUEJe1pJO6BiX9j0Jua8ACljZo1zwRw==" saltValue="jM5tzjUpjC7lAB6ff7S3Gg==" spinCount="100000" sqref="A19:J19" name="Range1_1_2_1_1"/>
    <protectedRange algorithmName="SHA-512" hashValue="EmpOk8E+G5dBfcN1m0+04IoUQuAC421mTuDFXqhJIxlpyXGAkK7rMwOoUEJe1pJO6BiX9j0Jua8ACljZo1zwRw==" saltValue="jM5tzjUpjC7lAB6ff7S3Gg==" spinCount="100000" sqref="E22:J24" name="Range1_9_2_1"/>
    <protectedRange algorithmName="SHA-512" hashValue="EmpOk8E+G5dBfcN1m0+04IoUQuAC421mTuDFXqhJIxlpyXGAkK7rMwOoUEJe1pJO6BiX9j0Jua8ACljZo1zwRw==" saltValue="jM5tzjUpjC7lAB6ff7S3Gg==" spinCount="100000" sqref="E25:J25" name="Range1_1_1_1_1"/>
    <protectedRange algorithmName="SHA-512" hashValue="EmpOk8E+G5dBfcN1m0+04IoUQuAC421mTuDFXqhJIxlpyXGAkK7rMwOoUEJe1pJO6BiX9j0Jua8ACljZo1zwRw==" saltValue="jM5tzjUpjC7lAB6ff7S3Gg==" spinCount="100000" sqref="A25:D25" name="Range1_1_1_1_1_1_2"/>
    <protectedRange algorithmName="SHA-512" hashValue="EmpOk8E+G5dBfcN1m0+04IoUQuAC421mTuDFXqhJIxlpyXGAkK7rMwOoUEJe1pJO6BiX9j0Jua8ACljZo1zwRw==" saltValue="jM5tzjUpjC7lAB6ff7S3Gg==" spinCount="100000" sqref="A20:J21" name="Range1_1_2_1"/>
    <protectedRange algorithmName="SHA-512" hashValue="EmpOk8E+G5dBfcN1m0+04IoUQuAC421mTuDFXqhJIxlpyXGAkK7rMwOoUEJe1pJO6BiX9j0Jua8ACljZo1zwRw==" saltValue="jM5tzjUpjC7lAB6ff7S3Gg==" spinCount="100000" sqref="A394:J394" name="Range1_10_1"/>
    <protectedRange algorithmName="SHA-512" hashValue="EmpOk8E+G5dBfcN1m0+04IoUQuAC421mTuDFXqhJIxlpyXGAkK7rMwOoUEJe1pJO6BiX9j0Jua8ACljZo1zwRw==" saltValue="jM5tzjUpjC7lAB6ff7S3Gg==" spinCount="100000" sqref="D395:F414 A395:A414" name="Range1_9_2_2"/>
    <protectedRange algorithmName="SHA-512" hashValue="EmpOk8E+G5dBfcN1m0+04IoUQuAC421mTuDFXqhJIxlpyXGAkK7rMwOoUEJe1pJO6BiX9j0Jua8ACljZo1zwRw==" saltValue="jM5tzjUpjC7lAB6ff7S3Gg==" spinCount="100000" sqref="A378:J378" name="Range1_8_2_1"/>
  </protectedRanges>
  <mergeCells count="183">
    <mergeCell ref="A421:B421"/>
    <mergeCell ref="C421:E421"/>
    <mergeCell ref="G421:J421"/>
    <mergeCell ref="A422:E422"/>
    <mergeCell ref="G422:J422"/>
    <mergeCell ref="A423:B423"/>
    <mergeCell ref="C423:D423"/>
    <mergeCell ref="G423:J423"/>
    <mergeCell ref="A417:B417"/>
    <mergeCell ref="C417:E417"/>
    <mergeCell ref="G417:J417"/>
    <mergeCell ref="A418:B420"/>
    <mergeCell ref="C418:E418"/>
    <mergeCell ref="G418:J418"/>
    <mergeCell ref="C419:E419"/>
    <mergeCell ref="G419:J419"/>
    <mergeCell ref="C420:E420"/>
    <mergeCell ref="G420:J420"/>
    <mergeCell ref="A415:E415"/>
    <mergeCell ref="G415:J415"/>
    <mergeCell ref="A416:B416"/>
    <mergeCell ref="C416:E416"/>
    <mergeCell ref="G416:J416"/>
    <mergeCell ref="B414:C414"/>
    <mergeCell ref="D414:E414"/>
    <mergeCell ref="G414:J414"/>
    <mergeCell ref="B412:C412"/>
    <mergeCell ref="D412:E412"/>
    <mergeCell ref="G412:J412"/>
    <mergeCell ref="B413:C413"/>
    <mergeCell ref="D413:E413"/>
    <mergeCell ref="G413:J413"/>
    <mergeCell ref="B410:C410"/>
    <mergeCell ref="D410:E410"/>
    <mergeCell ref="G410:J410"/>
    <mergeCell ref="B411:C411"/>
    <mergeCell ref="D411:E411"/>
    <mergeCell ref="G411:J411"/>
    <mergeCell ref="B408:C408"/>
    <mergeCell ref="D408:E408"/>
    <mergeCell ref="G408:J408"/>
    <mergeCell ref="B409:C409"/>
    <mergeCell ref="D409:E409"/>
    <mergeCell ref="G409:J409"/>
    <mergeCell ref="B406:C406"/>
    <mergeCell ref="D406:E406"/>
    <mergeCell ref="G406:J406"/>
    <mergeCell ref="B407:C407"/>
    <mergeCell ref="D407:E407"/>
    <mergeCell ref="G407:J407"/>
    <mergeCell ref="B404:C404"/>
    <mergeCell ref="D404:E404"/>
    <mergeCell ref="G404:J404"/>
    <mergeCell ref="B405:C405"/>
    <mergeCell ref="D405:E405"/>
    <mergeCell ref="G405:J405"/>
    <mergeCell ref="B402:C402"/>
    <mergeCell ref="D402:E402"/>
    <mergeCell ref="G402:J402"/>
    <mergeCell ref="B403:C403"/>
    <mergeCell ref="D403:E403"/>
    <mergeCell ref="G403:J403"/>
    <mergeCell ref="B400:C400"/>
    <mergeCell ref="D400:E400"/>
    <mergeCell ref="G400:J400"/>
    <mergeCell ref="B401:C401"/>
    <mergeCell ref="D401:E401"/>
    <mergeCell ref="G401:J401"/>
    <mergeCell ref="B398:C398"/>
    <mergeCell ref="D398:E398"/>
    <mergeCell ref="G398:J398"/>
    <mergeCell ref="B399:C399"/>
    <mergeCell ref="D399:E399"/>
    <mergeCell ref="G399:J399"/>
    <mergeCell ref="B396:C396"/>
    <mergeCell ref="D396:E396"/>
    <mergeCell ref="G396:J396"/>
    <mergeCell ref="B397:C397"/>
    <mergeCell ref="D397:E397"/>
    <mergeCell ref="G397:J397"/>
    <mergeCell ref="B394:C394"/>
    <mergeCell ref="D394:E394"/>
    <mergeCell ref="G394:J394"/>
    <mergeCell ref="B395:C395"/>
    <mergeCell ref="D395:E395"/>
    <mergeCell ref="G395:J395"/>
    <mergeCell ref="B393:E393"/>
    <mergeCell ref="G393:H393"/>
    <mergeCell ref="I393:J393"/>
    <mergeCell ref="B391:E391"/>
    <mergeCell ref="G391:H391"/>
    <mergeCell ref="I391:J391"/>
    <mergeCell ref="B392:E392"/>
    <mergeCell ref="G392:H392"/>
    <mergeCell ref="I392:J392"/>
    <mergeCell ref="B389:E389"/>
    <mergeCell ref="G389:H389"/>
    <mergeCell ref="I389:J389"/>
    <mergeCell ref="B390:E390"/>
    <mergeCell ref="G390:H390"/>
    <mergeCell ref="I390:J390"/>
    <mergeCell ref="B387:E387"/>
    <mergeCell ref="G387:H387"/>
    <mergeCell ref="I387:J387"/>
    <mergeCell ref="B388:E388"/>
    <mergeCell ref="G388:H388"/>
    <mergeCell ref="I388:J388"/>
    <mergeCell ref="B385:E385"/>
    <mergeCell ref="G385:H385"/>
    <mergeCell ref="I385:J385"/>
    <mergeCell ref="B386:E386"/>
    <mergeCell ref="G386:H386"/>
    <mergeCell ref="I386:J386"/>
    <mergeCell ref="B383:E383"/>
    <mergeCell ref="G383:H383"/>
    <mergeCell ref="I383:J383"/>
    <mergeCell ref="B384:E384"/>
    <mergeCell ref="G384:H384"/>
    <mergeCell ref="I384:J384"/>
    <mergeCell ref="B381:E381"/>
    <mergeCell ref="G381:H381"/>
    <mergeCell ref="I381:J381"/>
    <mergeCell ref="B382:E382"/>
    <mergeCell ref="G382:H382"/>
    <mergeCell ref="I382:J382"/>
    <mergeCell ref="A379:E379"/>
    <mergeCell ref="G379:H379"/>
    <mergeCell ref="I379:J379"/>
    <mergeCell ref="A380:E380"/>
    <mergeCell ref="G380:H380"/>
    <mergeCell ref="I380:J380"/>
    <mergeCell ref="B26:C26"/>
    <mergeCell ref="A376:H376"/>
    <mergeCell ref="I376:J376"/>
    <mergeCell ref="A377:D377"/>
    <mergeCell ref="E377:J377"/>
    <mergeCell ref="A378:D378"/>
    <mergeCell ref="E378:J378"/>
    <mergeCell ref="A23:D23"/>
    <mergeCell ref="E23:J23"/>
    <mergeCell ref="A24:D24"/>
    <mergeCell ref="E24:J24"/>
    <mergeCell ref="A25:D25"/>
    <mergeCell ref="E25:J25"/>
    <mergeCell ref="A20:D20"/>
    <mergeCell ref="E20:J20"/>
    <mergeCell ref="A21:D21"/>
    <mergeCell ref="E21:J21"/>
    <mergeCell ref="A22:D22"/>
    <mergeCell ref="E22:J22"/>
    <mergeCell ref="A17:D17"/>
    <mergeCell ref="E17:J17"/>
    <mergeCell ref="A18:D18"/>
    <mergeCell ref="E18:J18"/>
    <mergeCell ref="A19:D19"/>
    <mergeCell ref="E19:J19"/>
    <mergeCell ref="A13:J13"/>
    <mergeCell ref="A14:D14"/>
    <mergeCell ref="E14:J14"/>
    <mergeCell ref="A15:D15"/>
    <mergeCell ref="E15:J15"/>
    <mergeCell ref="A16:D16"/>
    <mergeCell ref="E16:J16"/>
    <mergeCell ref="A10:D10"/>
    <mergeCell ref="E10:J10"/>
    <mergeCell ref="A11:D11"/>
    <mergeCell ref="E11:J11"/>
    <mergeCell ref="A12:D12"/>
    <mergeCell ref="E12:J12"/>
    <mergeCell ref="A5:J5"/>
    <mergeCell ref="A6:H6"/>
    <mergeCell ref="I6:J7"/>
    <mergeCell ref="A7:H7"/>
    <mergeCell ref="A8:H8"/>
    <mergeCell ref="I8:J9"/>
    <mergeCell ref="A9:H9"/>
    <mergeCell ref="A1:H1"/>
    <mergeCell ref="I1:J1"/>
    <mergeCell ref="A2:J2"/>
    <mergeCell ref="A3:C3"/>
    <mergeCell ref="D3:J3"/>
    <mergeCell ref="A4:C4"/>
    <mergeCell ref="D4:J4"/>
  </mergeCells>
  <conditionalFormatting sqref="A27:A375">
    <cfRule type="expression" dxfId="18" priority="18">
      <formula>G27=""</formula>
    </cfRule>
  </conditionalFormatting>
  <conditionalFormatting sqref="B27:B375">
    <cfRule type="expression" dxfId="17" priority="17">
      <formula>G27=""</formula>
    </cfRule>
  </conditionalFormatting>
  <conditionalFormatting sqref="C27:C375">
    <cfRule type="expression" dxfId="16" priority="16">
      <formula>G27=""</formula>
    </cfRule>
  </conditionalFormatting>
  <conditionalFormatting sqref="D27:D375">
    <cfRule type="expression" dxfId="15" priority="15">
      <formula>G27=""</formula>
    </cfRule>
  </conditionalFormatting>
  <conditionalFormatting sqref="E27:F375">
    <cfRule type="expression" dxfId="14" priority="3">
      <formula>G27=""</formula>
    </cfRule>
    <cfRule type="containsBlanks" dxfId="13" priority="4">
      <formula>LEN(TRIM(E27))=0</formula>
    </cfRule>
  </conditionalFormatting>
  <conditionalFormatting sqref="E10:J12 E14:J17 G381:G393 I381:I393 G422:J423 C423">
    <cfRule type="containsBlanks" dxfId="12" priority="19">
      <formula>LEN(TRIM(C10))=0</formula>
    </cfRule>
  </conditionalFormatting>
  <conditionalFormatting sqref="G416:G421">
    <cfRule type="containsBlanks" dxfId="11" priority="2">
      <formula>LEN(TRIM(G416))=0</formula>
    </cfRule>
  </conditionalFormatting>
  <conditionalFormatting sqref="G27:H375">
    <cfRule type="containsBlanks" dxfId="10" priority="11">
      <formula>LEN(TRIM(G27))=0</formula>
    </cfRule>
  </conditionalFormatting>
  <conditionalFormatting sqref="I8">
    <cfRule type="containsBlanks" dxfId="9" priority="10">
      <formula>LEN(TRIM(I8))=0</formula>
    </cfRule>
  </conditionalFormatting>
  <conditionalFormatting sqref="I27:I375">
    <cfRule type="expression" dxfId="8" priority="12">
      <formula>G27=""</formula>
    </cfRule>
    <cfRule type="containsBlanks" dxfId="7" priority="14">
      <formula>LEN(TRIM(I27))=0</formula>
    </cfRule>
  </conditionalFormatting>
  <conditionalFormatting sqref="J27:J375">
    <cfRule type="expression" dxfId="6" priority="13">
      <formula>G27=""</formula>
    </cfRule>
  </conditionalFormatting>
  <conditionalFormatting sqref="K380:HT380">
    <cfRule type="expression" dxfId="5" priority="8">
      <formula>TODAY()=K379</formula>
    </cfRule>
    <cfRule type="expression" dxfId="4" priority="9">
      <formula>OR(K$4="SUN",K$4="SAT")</formula>
    </cfRule>
  </conditionalFormatting>
  <conditionalFormatting sqref="K381:HT393">
    <cfRule type="expression" dxfId="3" priority="5">
      <formula>AND($G381&lt;K$379,$I381&gt;K$379)</formula>
    </cfRule>
    <cfRule type="expression" dxfId="2" priority="6">
      <formula>$I381=K$379</formula>
    </cfRule>
    <cfRule type="expression" dxfId="1" priority="7">
      <formula>$G381=K$379</formula>
    </cfRule>
  </conditionalFormatting>
  <conditionalFormatting sqref="G395:G414">
    <cfRule type="containsBlanks" dxfId="0" priority="1">
      <formula>LEN(TRIM(G395))=0</formula>
    </cfRule>
  </conditionalFormatting>
  <pageMargins left="0.25" right="0.25" top="0.75" bottom="0.75" header="0.3" footer="0.3"/>
  <pageSetup paperSize="9" scale="58" firstPageNumber="0" fitToHeight="0" orientation="portrait" r:id="rId1"/>
  <headerFooter alignWithMargins="0">
    <oddHeader>&amp;L&amp;G&amp;C
T  / 64FPU / P5R / SAQ / Partnership / Kherson / LP026 / 19-03-2026&amp;R&amp;"Arial,Bold"&amp;8LOGISTIC
PRO-06 (Offer Form)</oddHeader>
    <oddFooter>&amp;C&amp;P / &amp;N</oddFooter>
  </headerFooter>
  <colBreaks count="1" manualBreakCount="1">
    <brk id="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w06</vt:lpstr>
      <vt:lpstr>'w06'!Print_Area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 ANTONIUK</dc:creator>
  <cp:lastModifiedBy>Anton ANTONIUK</cp:lastModifiedBy>
  <dcterms:created xsi:type="dcterms:W3CDTF">2026-03-19T09:24:02Z</dcterms:created>
  <dcterms:modified xsi:type="dcterms:W3CDTF">2026-03-19T09:26:22Z</dcterms:modified>
</cp:coreProperties>
</file>