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381_Charging stations_ITT/02 Solicitation/To be published/"/>
    </mc:Choice>
  </mc:AlternateContent>
  <xr:revisionPtr revIDLastSave="546" documentId="6_{80C86804-721C-4D60-B8DC-6DA0827E8964}" xr6:coauthVersionLast="47" xr6:coauthVersionMax="47" xr10:uidLastSave="{5844D97F-5FF2-44E3-A29A-3DFF67DF6B20}"/>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ToR!$A$3:$K$6</definedName>
    <definedName name="_xlnm.Print_Area" localSheetId="0">ToR!$A$1:$J$6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3" l="1"/>
  <c r="B5" i="13"/>
  <c r="K4" i="13" l="1"/>
  <c r="K6" i="13" s="1"/>
  <c r="J55" i="15" l="1"/>
  <c r="J54" i="15"/>
  <c r="J53" i="15"/>
  <c r="J51" i="15"/>
  <c r="J50" i="15"/>
  <c r="J49" i="15"/>
  <c r="J16" i="15"/>
  <c r="J15" i="15"/>
  <c r="J17" i="15"/>
  <c r="I5" i="15"/>
  <c r="I4" i="15"/>
  <c r="E7" i="15"/>
  <c r="I6" i="15"/>
</calcChain>
</file>

<file path=xl/sharedStrings.xml><?xml version="1.0" encoding="utf-8"?>
<sst xmlns="http://schemas.openxmlformats.org/spreadsheetml/2006/main" count="75" uniqueCount="66">
  <si>
    <t xml:space="preserve">Lot
|
Лот </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</si>
  <si>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</si>
  <si>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</si>
  <si>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</si>
  <si>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</si>
  <si>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Delivery destination(address): 
| 
Місце постачання (адрес):</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</si>
  <si>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</si>
  <si>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</si>
  <si>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</si>
  <si>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</si>
  <si>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</si>
  <si>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</si>
  <si>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</si>
  <si>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</si>
  <si>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</si>
  <si>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</si>
  <si>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</si>
  <si>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</si>
  <si>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</si>
  <si>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</si>
  <si>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</si>
  <si>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</si>
  <si>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</si>
  <si>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</si>
  <si>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</si>
  <si>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</si>
  <si>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</si>
  <si>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</si>
  <si>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</si>
  <si>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</si>
  <si>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</si>
  <si>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</si>
  <si>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</si>
  <si>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</si>
  <si>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</si>
  <si>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</si>
  <si>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</si>
  <si>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</si>
  <si>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</si>
  <si>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</si>
  <si>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</si>
  <si>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</si>
  <si>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</si>
  <si>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</si>
  <si>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</si>
  <si>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</si>
  <si>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</si>
  <si>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</si>
  <si>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</si>
  <si>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</si>
  <si>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</si>
  <si>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</si>
  <si>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</si>
  <si>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</si>
  <si>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</si>
  <si>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</si>
  <si>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</si>
  <si>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</si>
  <si>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</si>
  <si>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Комплект EcoFLow DELTA Pro ULTRA та додаткова батарея DELTA Pro ULTRA або еквівалент
Розряд: 230 В, 50 Гц, загальна потужність 6 900 Вт, максимальна 16 А (×4) на порт, максимальна 30 А (×1) на порт Байпас: 220-240 В, 50/60 Гц, загальна потужність 2 900 Вт, максимальна 12,5 А (×5) на порт
Порти USB	USB-C: 5/9/12/15 В - 3 А, 20 В - 5 А, максимум 100 Вт (×2) на порт, всього 200 Вт USB-A : 5 В - 2,4 А, максимум 12 Вт (×2) на порт, всього 24 Вт</t>
  </si>
  <si>
    <t xml:space="preserve">EcoFLow DELTA Pro ULTRA kit and DELTA Pro ULTRA extra battery or equivalent
Output: 230 V, 50 Hz, total power 6,900 W, maximum 16 A (×4) per port, maximum 30 A (×1) per port Bypass: 220-240 V, 50/60 Hz, total power 2,900 W, maximum 12.5 A (×5) per port
USB ports    USB-C: 5/9/12/15 V - 3 A, 20 V - 5 A, maximum 100 W (×2) per port, total 200 W USB-A : 5 V - 2.4 A, maximum 12 W (×2) per port, total 24 W                                              </t>
  </si>
  <si>
    <t>ITT No. PFRU2-2025-381 Procurement of charging stations | ITT № PFRU2-2025-381 Закупівля зарядних станцій
Volume 3 - Terms of Reference (ToR)/Specifications | Розділ 3 - Технічне завдання (ТЗ)/Специфікації</t>
  </si>
  <si>
    <r>
      <rPr>
        <b/>
        <sz val="14"/>
        <color rgb="FF000000"/>
        <rFont val="Calibri"/>
        <family val="2"/>
        <scheme val="minor"/>
      </rPr>
      <t xml:space="preserve">Core note 1: </t>
    </r>
    <r>
      <rPr>
        <sz val="14"/>
        <color rgb="FF000000"/>
        <rFont val="Calibri"/>
        <family val="2"/>
        <scheme val="minor"/>
      </rPr>
      <t>Delivery destination</t>
    </r>
    <r>
      <rPr>
        <b/>
        <sz val="14"/>
        <color rgb="FF000000"/>
        <rFont val="Calibri"/>
        <family val="2"/>
        <scheme val="minor"/>
      </rPr>
      <t xml:space="preserve"> - </t>
    </r>
    <r>
      <rPr>
        <sz val="14"/>
        <color rgb="FF000000"/>
        <rFont val="Calibri"/>
        <family val="2"/>
        <scheme val="minor"/>
      </rPr>
      <t xml:space="preserve">Sumy city. The contractual delivery address will be provided to the successful bidder in the purchase order. /
</t>
    </r>
    <r>
      <rPr>
        <b/>
        <sz val="14"/>
        <color rgb="FF000000"/>
        <rFont val="Calibri"/>
        <family val="2"/>
        <scheme val="minor"/>
      </rPr>
      <t xml:space="preserve">Основна примітка 1: </t>
    </r>
    <r>
      <rPr>
        <sz val="14"/>
        <color rgb="FF000000"/>
        <rFont val="Calibri"/>
        <family val="2"/>
        <scheme val="minor"/>
      </rPr>
      <t>Місце доставки -</t>
    </r>
    <r>
      <rPr>
        <sz val="14"/>
        <color rgb="FFFF0000"/>
        <rFont val="Calibri"/>
        <family val="2"/>
        <scheme val="minor"/>
      </rPr>
      <t xml:space="preserve"> </t>
    </r>
    <r>
      <rPr>
        <sz val="14"/>
        <color rgb="FF000000"/>
        <rFont val="Calibri"/>
        <family val="2"/>
        <scheme val="minor"/>
      </rPr>
      <t xml:space="preserve">м. Суми.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The exchange rate for this ITT as of the issue date - 58.5994 UAH.</t>
    </r>
    <r>
      <rPr>
        <sz val="14"/>
        <color rgb="FF000000"/>
        <rFont val="Calibri"/>
        <family val="2"/>
        <scheme val="minor"/>
      </rPr>
      <t xml:space="preserve"> / 
</t>
    </r>
    <r>
      <rPr>
        <b/>
        <sz val="14"/>
        <color rgb="FF000000"/>
        <rFont val="Calibri"/>
        <family val="2"/>
        <scheme val="minor"/>
      </rPr>
      <t xml:space="preserve">Основна примітка 2: </t>
    </r>
    <r>
      <rPr>
        <sz val="14"/>
        <color rgb="FF000000"/>
        <rFont val="Calibri"/>
        <family val="2"/>
        <scheme val="minor"/>
      </rPr>
      <t>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t>
    </r>
    <r>
      <rPr>
        <u/>
        <sz val="14"/>
        <color rgb="FF000000"/>
        <rFont val="Calibri"/>
        <family val="2"/>
        <scheme val="minor"/>
      </rPr>
      <t xml:space="preserve"> Обмінний курс для цієї ІТТ на дату публікації - 58.5994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</si>
  <si>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Sumy city | м. Суми</t>
  </si>
  <si>
    <t>Портативна зарядна станція OUKITEL P5000E Pro 4000W 5120Wh або еквівалент
Ємність	5120 Втг
Номінальна потужність	4000 Вт
Заряджання (сонячна батарея)	12-120В/15А з макс. потужністю 1000 Вт
Зарядка (автомобільна)	12В/8А, 24В/10А
Кількість циклів	5000
Вихід USB-A	USB-A: 2 порти макс.потужністю 12 Вт кожен, 2 порти 18 Вт QC3.0; USB Type-C: 2 порти PD-вихід 100 Вт
Вихід автомобільна зарядка	вихід 1 порт автомобільної зарядки 12В/10А, 2 порти DC5521 12В/3А, 1 авіаційний порт 24В/10А
Особливості	Режим ДБЖ
Робоча температура	0 °C ~ +40 °C
Розміри, мм	550/299/487 мм
Клас захисту	Від перевантаження, перегріву, перерозряду, перенапруги
Вага, кг	53 кг
Тип пристрою	Зарядна станція
Вихідний струм, А	2 порти 230 В 2500 Вт
Форма вихідної напруги	Правильна синусоїда
Bluetooth	Так
Підтримка мобільної програми	BigBlue Energy с або аналог</t>
  </si>
  <si>
    <t>OUKITEL P5000E Pro 4000W 5120Wh Portable Charging Station or equivalent
Capacity 5120 Wh
Nominal power 4000 W
Charging (solar panel) 12-120V/15A with max. power 1000 W
Charging (car) 12V/8A, 24V/10A
Number of cycles 5000
USB-A output USB-A: 2 ports with max. power 12 W each, 2 ports 18 W QC3.0; USB Type-C: 2 ports PD output 100 W
Car charger output 1 port 12V/10A car charger output, 2 ports DC5521 12V/3A, 1 aviation port 24V/10A
Features UPS mode
Operating temperature 0 °C ~ +40 °C
Dimensions, mm 550/299/487 mm
Protection class Overload, overheating, over-discharge, overvoltage
Weight, kg 53 kg
Device type Charging station
Output current, A 2 ports 230 V 2500 W
Output voltage waveform Pure sine wave
Bluetooth Yes
Mobile app support BigBlue Energy or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</si>
</sst>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sz val="12"/>
      <color rgb="FF000000"/>
      <name val="Calibri"/>
      <family val="2"/>
    </font>
    <font>
      <b/>
      <sz val="14"/>
      <color rgb="FF000000"/>
      <name val="Calibri"/>
      <family val="2"/>
      <scheme val="minor"/>
    </font>
    <font>
      <sz val="14"/>
      <color rgb="FFFF0000"/>
      <name val="Calibri"/>
      <family val="2"/>
      <scheme val="minor"/>
    </font>
    <font>
      <u/>
      <sz val="14"/>
      <color rgb="FF000000"/>
      <name val="Calibri"/>
      <family val="2"/>
      <scheme val="minor"/>
    </font>
    <font>
      <sz val="14"/>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4">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0" fillId="3" borderId="14" xfId="0" applyFont="1" applyFill="1" applyBorder="1" applyAlignment="1">
      <alignment horizontal="centerContinuous" vertical="center" wrapText="1"/>
    </xf>
    <xf numFmtId="0" fontId="6" fillId="0" borderId="15" xfId="0" applyFont="1" applyBorder="1" applyAlignment="1">
      <alignment vertical="top"/>
    </xf>
    <xf numFmtId="2" fontId="15" fillId="2" borderId="19" xfId="1" applyNumberFormat="1" applyFont="1" applyFill="1" applyBorder="1" applyAlignment="1">
      <alignment horizontal="center" vertical="center"/>
    </xf>
    <xf numFmtId="0" fontId="6" fillId="0" borderId="20" xfId="0" applyFont="1" applyBorder="1" applyAlignment="1">
      <alignment vertical="top"/>
    </xf>
    <xf numFmtId="0" fontId="6" fillId="0" borderId="21" xfId="0" applyFont="1" applyBorder="1" applyAlignment="1">
      <alignment vertical="top"/>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7" fillId="0" borderId="1" xfId="0" applyFont="1" applyBorder="1" applyAlignment="1">
      <alignment horizontal="center" vertical="center" wrapText="1"/>
    </xf>
    <xf numFmtId="2" fontId="16" fillId="3" borderId="1" xfId="1"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24" fillId="4" borderId="1" xfId="0" applyFont="1" applyFill="1" applyBorder="1" applyAlignment="1">
      <alignment horizontal="left" vertical="top" wrapText="1"/>
    </xf>
    <xf numFmtId="0" fontId="15" fillId="2"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23" xfId="5" applyFont="1" applyFill="1" applyBorder="1" applyAlignment="1">
      <alignment horizontal="center" vertical="center" wrapText="1"/>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0" fillId="0" borderId="24" xfId="5" applyFont="1" applyBorder="1" applyAlignment="1">
      <alignment horizontal="left" vertical="center" wrapText="1"/>
    </xf>
    <xf numFmtId="0" fontId="20" fillId="0" borderId="27" xfId="5" applyFont="1" applyBorder="1" applyAlignment="1">
      <alignment horizontal="left"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19" fillId="3" borderId="11" xfId="5" applyFont="1" applyFill="1" applyBorder="1" applyAlignment="1">
      <alignment horizontal="right" vertical="center" wrapText="1"/>
    </xf>
    <xf numFmtId="0" fontId="19" fillId="3" borderId="12" xfId="5" applyFont="1" applyFill="1" applyBorder="1" applyAlignment="1">
      <alignment horizontal="right" vertical="center" wrapText="1"/>
    </xf>
    <xf numFmtId="0" fontId="19" fillId="3" borderId="28" xfId="5" applyFont="1" applyFill="1" applyBorder="1" applyAlignment="1">
      <alignment horizontal="right" vertical="center" wrapText="1"/>
    </xf>
    <xf numFmtId="0" fontId="19" fillId="3" borderId="20"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20"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0"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3" xfId="5" applyFont="1" applyFill="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0" xfId="0" applyFont="1" applyBorder="1" applyAlignment="1">
      <alignment horizontal="center" vertical="top"/>
    </xf>
    <xf numFmtId="0" fontId="6" fillId="0" borderId="17" xfId="0" applyFont="1" applyBorder="1" applyAlignment="1">
      <alignment horizontal="center" vertical="top"/>
    </xf>
    <xf numFmtId="39" fontId="15" fillId="2" borderId="18"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8" fillId="0" borderId="18" xfId="5" applyFont="1" applyBorder="1" applyAlignment="1">
      <alignment horizontal="left" vertical="top" wrapText="1"/>
    </xf>
    <xf numFmtId="0" fontId="23" fillId="0" borderId="3" xfId="5" applyFont="1" applyBorder="1" applyAlignment="1">
      <alignment horizontal="left" vertical="top" wrapText="1"/>
    </xf>
    <xf numFmtId="0" fontId="21" fillId="0" borderId="3" xfId="5" applyFont="1" applyBorder="1" applyAlignment="1">
      <alignment horizontal="left" vertical="top" wrapText="1"/>
    </xf>
    <xf numFmtId="0" fontId="21" fillId="0" borderId="19" xfId="5" applyFont="1" applyBorder="1" applyAlignment="1">
      <alignment horizontal="left" vertical="top" wrapText="1"/>
    </xf>
    <xf numFmtId="0" fontId="15" fillId="2" borderId="16" xfId="5" applyFont="1" applyFill="1" applyBorder="1" applyAlignment="1">
      <alignment horizontal="right" vertical="top"/>
    </xf>
    <xf numFmtId="0" fontId="15" fillId="2" borderId="9" xfId="5" applyFont="1" applyFill="1" applyBorder="1" applyAlignment="1">
      <alignment horizontal="right" vertical="top"/>
    </xf>
    <xf numFmtId="0" fontId="15" fillId="2" borderId="22"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3" xfId="5"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9" xfId="0" applyFont="1" applyFill="1" applyBorder="1" applyAlignment="1">
      <alignment horizontal="center" vertical="center"/>
    </xf>
    <xf numFmtId="0" fontId="19" fillId="3" borderId="29" xfId="5" applyFont="1" applyFill="1" applyBorder="1" applyAlignment="1">
      <alignment horizontal="center" vertical="center" wrapText="1"/>
    </xf>
    <xf numFmtId="0" fontId="19" fillId="3" borderId="30" xfId="5" applyFont="1" applyFill="1" applyBorder="1" applyAlignment="1">
      <alignment horizontal="center"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0</xdr:colOff>
      <xdr:row>6</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zoomScale="85" zoomScaleNormal="85" zoomScaleSheetLayoutView="85" zoomScalePageLayoutView="55" workbookViewId="0">
      <selection activeCell="D5" sqref="D5"/>
    </sheetView>
  </sheetViews>
  <sheetFormatPr defaultColWidth="9.140625" defaultRowHeight="12.75"/>
  <cols>
    <col min="1" max="2" width="5.7109375" style="2" customWidth="1"/>
    <col min="3" max="3" width="60.7109375" style="3" customWidth="1"/>
    <col min="4" max="4" width="64" style="3" customWidth="1"/>
    <col min="5" max="5" width="24.85546875" style="4" bestFit="1" customWidth="1"/>
    <col min="6" max="6" width="30.7109375" style="4" customWidth="1"/>
    <col min="7" max="7" width="37.7109375" style="2" customWidth="1"/>
    <col min="8" max="8" width="60.7109375" style="2" customWidth="1"/>
    <col min="9" max="9" width="25.7109375" style="6" customWidth="1"/>
    <col min="10" max="11" width="21.28515625" style="2" customWidth="1"/>
    <col min="12" max="16384" width="9.140625" style="2"/>
  </cols>
  <sheetData>
    <row r="1" spans="1:11" ht="63.75" customHeight="1">
      <c r="A1" s="60" t="s">
        <v>61</v>
      </c>
      <c r="B1" s="61"/>
      <c r="C1" s="61"/>
      <c r="D1" s="61"/>
      <c r="E1" s="61"/>
      <c r="F1" s="61"/>
      <c r="G1" s="61"/>
      <c r="H1" s="61"/>
      <c r="I1" s="61"/>
      <c r="J1" s="61"/>
      <c r="K1" s="62"/>
    </row>
    <row r="2" spans="1:11" ht="7.5" customHeight="1">
      <c r="A2" s="18"/>
      <c r="B2" s="13"/>
      <c r="C2" s="14"/>
      <c r="D2" s="13"/>
      <c r="E2" s="14"/>
      <c r="F2" s="14"/>
      <c r="G2" s="14"/>
      <c r="H2" s="14"/>
      <c r="I2" s="14"/>
      <c r="J2" s="15"/>
      <c r="K2" s="19"/>
    </row>
    <row r="3" spans="1:11" s="1" customFormat="1" ht="120.6" customHeight="1">
      <c r="A3" s="27" t="s">
        <v>0</v>
      </c>
      <c r="B3" s="27" t="s">
        <v>1</v>
      </c>
      <c r="C3" s="16" t="s">
        <v>2</v>
      </c>
      <c r="D3" s="16" t="s">
        <v>3</v>
      </c>
      <c r="E3" s="16" t="s">
        <v>4</v>
      </c>
      <c r="F3" s="16" t="s">
        <v>5</v>
      </c>
      <c r="G3" s="16" t="s">
        <v>6</v>
      </c>
      <c r="H3" s="16" t="s">
        <v>7</v>
      </c>
      <c r="I3" s="17" t="s">
        <v>8</v>
      </c>
      <c r="J3" s="29" t="s">
        <v>9</v>
      </c>
      <c r="K3" s="29" t="s">
        <v>10</v>
      </c>
    </row>
    <row r="4" spans="1:11" ht="153" customHeight="1">
      <c r="A4" s="23">
        <v>1</v>
      </c>
      <c r="B4" s="23">
        <v>1</v>
      </c>
      <c r="C4" s="28" t="s">
        <v>60</v>
      </c>
      <c r="D4" s="28" t="s">
        <v>59</v>
      </c>
      <c r="E4" s="23">
        <v>6</v>
      </c>
      <c r="F4" s="35" t="s">
        <v>63</v>
      </c>
      <c r="G4" s="24"/>
      <c r="H4" s="30"/>
      <c r="I4" s="25"/>
      <c r="J4" s="26">
        <v>0</v>
      </c>
      <c r="K4" s="26">
        <f t="shared" ref="K4" si="0">E4*J4</f>
        <v>0</v>
      </c>
    </row>
    <row r="5" spans="1:11" ht="389.25" customHeight="1">
      <c r="A5" s="23">
        <v>1</v>
      </c>
      <c r="B5" s="23">
        <f>B4+1</f>
        <v>2</v>
      </c>
      <c r="C5" s="28" t="s">
        <v>65</v>
      </c>
      <c r="D5" s="28" t="s">
        <v>64</v>
      </c>
      <c r="E5" s="23">
        <v>10</v>
      </c>
      <c r="F5" s="36"/>
      <c r="G5" s="24"/>
      <c r="H5" s="30"/>
      <c r="I5" s="25"/>
      <c r="J5" s="26">
        <v>0</v>
      </c>
      <c r="K5" s="26">
        <f t="shared" ref="K5" si="1">E5*J5</f>
        <v>0</v>
      </c>
    </row>
    <row r="6" spans="1:11" ht="15.75">
      <c r="A6" s="65" t="s">
        <v>11</v>
      </c>
      <c r="B6" s="66"/>
      <c r="C6" s="66"/>
      <c r="D6" s="66"/>
      <c r="E6" s="66"/>
      <c r="F6" s="66"/>
      <c r="G6" s="66"/>
      <c r="H6" s="66"/>
      <c r="I6" s="66"/>
      <c r="J6" s="67"/>
      <c r="K6" s="20">
        <f>SUM(K4:K5)</f>
        <v>0</v>
      </c>
    </row>
    <row r="7" spans="1:11">
      <c r="A7" s="21"/>
      <c r="K7" s="22"/>
    </row>
    <row r="8" spans="1:11" ht="359.25" customHeight="1">
      <c r="A8" s="68" t="s">
        <v>62</v>
      </c>
      <c r="B8" s="69"/>
      <c r="C8" s="70"/>
      <c r="D8" s="70"/>
      <c r="E8" s="70"/>
      <c r="F8" s="70"/>
      <c r="G8" s="70"/>
      <c r="H8" s="70"/>
      <c r="I8" s="70"/>
      <c r="J8" s="70"/>
      <c r="K8" s="71"/>
    </row>
    <row r="9" spans="1:11" ht="16.5" thickBot="1">
      <c r="A9" s="72" t="s">
        <v>12</v>
      </c>
      <c r="B9" s="73"/>
      <c r="C9" s="73"/>
      <c r="D9" s="73"/>
      <c r="E9" s="73"/>
      <c r="F9" s="73"/>
      <c r="G9" s="73"/>
      <c r="H9" s="73"/>
      <c r="I9" s="73"/>
      <c r="J9" s="73"/>
      <c r="K9" s="74"/>
    </row>
    <row r="10" spans="1:11" ht="18.75">
      <c r="A10" s="46" t="s">
        <v>13</v>
      </c>
      <c r="B10" s="47"/>
      <c r="C10" s="47"/>
      <c r="D10" s="47"/>
      <c r="E10" s="47"/>
      <c r="F10" s="47"/>
      <c r="G10" s="47"/>
      <c r="H10" s="47"/>
      <c r="I10" s="48"/>
      <c r="J10" s="79" t="s">
        <v>14</v>
      </c>
      <c r="K10" s="80"/>
    </row>
    <row r="11" spans="1:11" ht="37.9" customHeight="1">
      <c r="A11" s="49" t="s">
        <v>15</v>
      </c>
      <c r="B11" s="50"/>
      <c r="C11" s="50"/>
      <c r="D11" s="50"/>
      <c r="E11" s="50"/>
      <c r="F11" s="50"/>
      <c r="G11" s="50"/>
      <c r="H11" s="50"/>
      <c r="I11" s="51"/>
      <c r="J11" s="37"/>
      <c r="K11" s="38"/>
    </row>
    <row r="12" spans="1:11" ht="37.9" customHeight="1">
      <c r="A12" s="52" t="s">
        <v>16</v>
      </c>
      <c r="B12" s="53"/>
      <c r="C12" s="53"/>
      <c r="D12" s="53"/>
      <c r="E12" s="53"/>
      <c r="F12" s="53"/>
      <c r="G12" s="53"/>
      <c r="H12" s="53"/>
      <c r="I12" s="54"/>
      <c r="J12" s="75"/>
      <c r="K12" s="76"/>
    </row>
    <row r="13" spans="1:11" ht="37.9" customHeight="1">
      <c r="A13" s="49" t="s">
        <v>17</v>
      </c>
      <c r="B13" s="50"/>
      <c r="C13" s="50"/>
      <c r="D13" s="50"/>
      <c r="E13" s="50"/>
      <c r="F13" s="50"/>
      <c r="G13" s="50"/>
      <c r="H13" s="50"/>
      <c r="I13" s="51"/>
      <c r="J13" s="77" t="s">
        <v>18</v>
      </c>
      <c r="K13" s="78"/>
    </row>
    <row r="14" spans="1:11" ht="37.9" customHeight="1">
      <c r="A14" s="49" t="s">
        <v>19</v>
      </c>
      <c r="B14" s="50"/>
      <c r="C14" s="50"/>
      <c r="D14" s="50"/>
      <c r="E14" s="50"/>
      <c r="F14" s="50"/>
      <c r="G14" s="50"/>
      <c r="H14" s="50"/>
      <c r="I14" s="51"/>
      <c r="J14" s="37"/>
      <c r="K14" s="38"/>
    </row>
    <row r="15" spans="1:11" ht="37.9" customHeight="1">
      <c r="A15" s="49" t="s">
        <v>20</v>
      </c>
      <c r="B15" s="50"/>
      <c r="C15" s="50"/>
      <c r="D15" s="50"/>
      <c r="E15" s="50"/>
      <c r="F15" s="50"/>
      <c r="G15" s="50"/>
      <c r="H15" s="50"/>
      <c r="I15" s="51"/>
      <c r="J15" s="37"/>
      <c r="K15" s="38"/>
    </row>
    <row r="16" spans="1:11" ht="37.9" customHeight="1">
      <c r="A16" s="55" t="s">
        <v>21</v>
      </c>
      <c r="B16" s="56"/>
      <c r="C16" s="56"/>
      <c r="D16" s="56"/>
      <c r="E16" s="56"/>
      <c r="F16" s="56"/>
      <c r="G16" s="56"/>
      <c r="H16" s="56"/>
      <c r="I16" s="57"/>
      <c r="J16" s="58"/>
      <c r="K16" s="59"/>
    </row>
    <row r="17" spans="1:11" ht="108" customHeight="1">
      <c r="A17" s="49" t="s">
        <v>22</v>
      </c>
      <c r="B17" s="50"/>
      <c r="C17" s="50"/>
      <c r="D17" s="50"/>
      <c r="E17" s="50"/>
      <c r="F17" s="50"/>
      <c r="G17" s="50"/>
      <c r="H17" s="50"/>
      <c r="I17" s="51"/>
      <c r="J17" s="37"/>
      <c r="K17" s="38"/>
    </row>
    <row r="18" spans="1:11" ht="37.9" customHeight="1">
      <c r="A18" s="55" t="s">
        <v>23</v>
      </c>
      <c r="B18" s="56"/>
      <c r="C18" s="56"/>
      <c r="D18" s="56"/>
      <c r="E18" s="56"/>
      <c r="F18" s="56"/>
      <c r="G18" s="56"/>
      <c r="H18" s="56"/>
      <c r="I18" s="57"/>
      <c r="J18" s="58"/>
      <c r="K18" s="59"/>
    </row>
    <row r="19" spans="1:11" ht="37.9" customHeight="1">
      <c r="A19" s="49" t="s">
        <v>24</v>
      </c>
      <c r="B19" s="50"/>
      <c r="C19" s="50"/>
      <c r="D19" s="50"/>
      <c r="E19" s="50"/>
      <c r="F19" s="50"/>
      <c r="G19" s="50"/>
      <c r="H19" s="50"/>
      <c r="I19" s="51"/>
      <c r="J19" s="37"/>
      <c r="K19" s="38"/>
    </row>
    <row r="20" spans="1:11" ht="37.9" customHeight="1">
      <c r="A20" s="55" t="s">
        <v>25</v>
      </c>
      <c r="B20" s="56"/>
      <c r="C20" s="56"/>
      <c r="D20" s="56"/>
      <c r="E20" s="56"/>
      <c r="F20" s="56"/>
      <c r="G20" s="56"/>
      <c r="H20" s="56"/>
      <c r="I20" s="57"/>
      <c r="J20" s="58"/>
      <c r="K20" s="59"/>
    </row>
    <row r="21" spans="1:11" ht="37.9" customHeight="1">
      <c r="A21" s="39" t="s">
        <v>26</v>
      </c>
      <c r="B21" s="40"/>
      <c r="C21" s="40"/>
      <c r="D21" s="40"/>
      <c r="E21" s="40"/>
      <c r="F21" s="40"/>
      <c r="G21" s="40"/>
      <c r="H21" s="40"/>
      <c r="I21" s="41"/>
      <c r="J21" s="63"/>
      <c r="K21" s="64"/>
    </row>
    <row r="22" spans="1:11" ht="39" customHeight="1" thickBot="1">
      <c r="A22" s="42" t="s">
        <v>27</v>
      </c>
      <c r="B22" s="43"/>
      <c r="C22" s="44"/>
      <c r="D22" s="44"/>
      <c r="E22" s="44"/>
      <c r="F22" s="44"/>
      <c r="G22" s="44"/>
      <c r="H22" s="44"/>
      <c r="I22" s="44"/>
      <c r="J22" s="44"/>
      <c r="K22" s="45"/>
    </row>
  </sheetData>
  <protectedRanges>
    <protectedRange sqref="I4:I5" name="data_1"/>
    <protectedRange sqref="J13" name="Диапазон2"/>
  </protectedRanges>
  <autoFilter ref="A3:K6" xr:uid="{00000000-0001-0000-0000-000000000000}"/>
  <mergeCells count="30">
    <mergeCell ref="A1:K1"/>
    <mergeCell ref="J21:K21"/>
    <mergeCell ref="A6:J6"/>
    <mergeCell ref="J19:K19"/>
    <mergeCell ref="J20:K20"/>
    <mergeCell ref="J16:K16"/>
    <mergeCell ref="J17:K17"/>
    <mergeCell ref="J14:K14"/>
    <mergeCell ref="A8:K8"/>
    <mergeCell ref="A9:K9"/>
    <mergeCell ref="J11:K11"/>
    <mergeCell ref="J12:K12"/>
    <mergeCell ref="J13:K13"/>
    <mergeCell ref="J10:K10"/>
    <mergeCell ref="A19:I19"/>
    <mergeCell ref="A20:I20"/>
    <mergeCell ref="F4:F5"/>
    <mergeCell ref="J15:K15"/>
    <mergeCell ref="A21:I21"/>
    <mergeCell ref="A22:K22"/>
    <mergeCell ref="A10:I10"/>
    <mergeCell ref="A11:I11"/>
    <mergeCell ref="A12:I12"/>
    <mergeCell ref="A13:I13"/>
    <mergeCell ref="A14:I14"/>
    <mergeCell ref="A15:I15"/>
    <mergeCell ref="A16:I16"/>
    <mergeCell ref="A17:I17"/>
    <mergeCell ref="A18:I18"/>
    <mergeCell ref="J18:K18"/>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1"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80">
      <c r="F15" s="32" t="s">
        <v>34</v>
      </c>
      <c r="G15" s="32" t="s">
        <v>35</v>
      </c>
      <c r="H15" s="9">
        <v>22.57</v>
      </c>
      <c r="I15" s="9">
        <v>30</v>
      </c>
      <c r="J15" s="9">
        <f>H15*I15</f>
        <v>677.1</v>
      </c>
    </row>
    <row r="16" spans="4:10" ht="180">
      <c r="F16" s="32" t="s">
        <v>36</v>
      </c>
      <c r="G16" s="32" t="s">
        <v>37</v>
      </c>
      <c r="H16" s="9">
        <v>19.420000000000002</v>
      </c>
      <c r="I16" s="9">
        <v>150</v>
      </c>
      <c r="J16" s="9">
        <f>H16*I16</f>
        <v>2913.0000000000005</v>
      </c>
    </row>
    <row r="17" spans="10:10" ht="15.75">
      <c r="J17" s="11">
        <f>SUM(J15:J16)</f>
        <v>3590.1000000000004</v>
      </c>
    </row>
    <row r="47" spans="5:10">
      <c r="E47" s="81" t="s">
        <v>38</v>
      </c>
      <c r="F47" s="82"/>
      <c r="G47" s="82"/>
      <c r="H47" s="82"/>
      <c r="I47" s="82"/>
      <c r="J47" s="83"/>
    </row>
    <row r="48" spans="5:10">
      <c r="E48" s="5"/>
      <c r="F48" s="33" t="s">
        <v>39</v>
      </c>
      <c r="G48" s="33" t="s">
        <v>40</v>
      </c>
      <c r="H48" s="33" t="s">
        <v>41</v>
      </c>
      <c r="I48" s="33" t="s">
        <v>42</v>
      </c>
      <c r="J48" s="33" t="s">
        <v>43</v>
      </c>
    </row>
    <row r="49" spans="5:10" ht="120">
      <c r="E49" s="5">
        <v>227</v>
      </c>
      <c r="F49" s="34" t="s">
        <v>44</v>
      </c>
      <c r="G49" s="33" t="s">
        <v>45</v>
      </c>
      <c r="H49" s="5">
        <v>14</v>
      </c>
      <c r="I49" s="5">
        <v>188.3</v>
      </c>
      <c r="J49" s="9">
        <f>H49*I49</f>
        <v>2636.2000000000003</v>
      </c>
    </row>
    <row r="50" spans="5:10" ht="45">
      <c r="E50" s="5">
        <v>228</v>
      </c>
      <c r="F50" s="34" t="s">
        <v>46</v>
      </c>
      <c r="G50" s="33" t="s">
        <v>47</v>
      </c>
      <c r="H50" s="5">
        <v>510</v>
      </c>
      <c r="I50" s="5">
        <v>1.87</v>
      </c>
      <c r="J50" s="9">
        <f>H50*I50</f>
        <v>953.7</v>
      </c>
    </row>
    <row r="51" spans="5:10">
      <c r="E51" s="5"/>
      <c r="F51" s="5"/>
      <c r="G51" s="5"/>
      <c r="H51" s="5"/>
      <c r="I51" s="5"/>
      <c r="J51" s="12">
        <f>SUM(J49:J50)</f>
        <v>3589.9000000000005</v>
      </c>
    </row>
    <row r="52" spans="5:10">
      <c r="E52" s="81" t="s">
        <v>48</v>
      </c>
      <c r="F52" s="82"/>
      <c r="G52" s="82"/>
      <c r="H52" s="82"/>
      <c r="I52" s="82"/>
      <c r="J52" s="83"/>
    </row>
    <row r="53" spans="5:10" ht="60">
      <c r="E53" s="5">
        <v>227</v>
      </c>
      <c r="F53" s="34" t="s">
        <v>49</v>
      </c>
      <c r="G53" s="33" t="s">
        <v>50</v>
      </c>
      <c r="H53" s="5">
        <v>30</v>
      </c>
      <c r="I53" s="5">
        <v>22.57</v>
      </c>
      <c r="J53" s="9">
        <f>H53*I53</f>
        <v>677.1</v>
      </c>
    </row>
    <row r="54" spans="5:10" ht="75">
      <c r="E54" s="5">
        <v>228</v>
      </c>
      <c r="F54" s="34" t="s">
        <v>51</v>
      </c>
      <c r="G54" s="33"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52</v>
      </c>
      <c r="F2">
        <v>411</v>
      </c>
      <c r="G2" t="s">
        <v>53</v>
      </c>
      <c r="H2" t="s">
        <v>54</v>
      </c>
    </row>
    <row r="3" spans="5:8" ht="45">
      <c r="E3" s="7" t="s">
        <v>55</v>
      </c>
      <c r="F3">
        <v>186</v>
      </c>
      <c r="G3" t="s">
        <v>53</v>
      </c>
      <c r="H3" t="s">
        <v>54</v>
      </c>
    </row>
    <row r="4" spans="5:8" ht="75">
      <c r="E4" s="7" t="s">
        <v>56</v>
      </c>
      <c r="F4">
        <v>33</v>
      </c>
      <c r="G4" t="s">
        <v>53</v>
      </c>
      <c r="H4" t="s">
        <v>54</v>
      </c>
    </row>
    <row r="5" spans="5:8" ht="45">
      <c r="E5" s="7" t="s">
        <v>52</v>
      </c>
      <c r="F5">
        <v>250</v>
      </c>
      <c r="G5" t="s">
        <v>53</v>
      </c>
      <c r="H5" s="7" t="s">
        <v>57</v>
      </c>
    </row>
    <row r="6" spans="5:8" ht="45">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openxmlformats.org/package/2006/metadata/core-properties"/>
    <ds:schemaRef ds:uri="c7a56a3d-16e2-4b65-9c40-9ed138b763d7"/>
    <ds:schemaRef ds:uri="8d7096d6-fc66-4344-9e3f-2445529a09f6"/>
    <ds:schemaRef ds:uri="http://schemas.microsoft.com/office/infopath/2007/PartnerControl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2026-02-25T13:30:01Z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