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https://chemonics-my.sharepoint.com/personal/abachynska_chemonics_com/Documents/Desktop/Projects/URGENT TENTS_365/Solicitation/To be published/"/>
    </mc:Choice>
  </mc:AlternateContent>
  <xr:revisionPtr revIDLastSave="0" documentId="8_{A3AD5F4F-B6A4-43E1-AA5C-80146267BE11}" xr6:coauthVersionLast="47" xr6:coauthVersionMax="47" xr10:uidLastSave="{00000000-0000-0000-0000-000000000000}"/>
  <bookViews>
    <workbookView xWindow="-108" yWindow="-108" windowWidth="23256" windowHeight="12456" xr2:uid="{00000000-000D-0000-FFFF-FFFF00000000}"/>
  </bookViews>
  <sheets>
    <sheet name="ToR" sheetId="13" r:id="rId1"/>
    <sheet name="Sheet2" sheetId="15" state="hidden" r:id="rId2"/>
    <sheet name="Sheet1" sheetId="14" state="hidden" r:id="rId3"/>
  </sheets>
  <definedNames>
    <definedName name="_xlnm._FilterDatabase" localSheetId="0" hidden="1">ToR!$A$3:$F$14</definedName>
    <definedName name="_xlnm.Print_Area" localSheetId="0">ToR!$A$1:$I$14</definedName>
    <definedName name="solver_adj" localSheetId="1" hidden="1">Sheet2!$E$4:$E$5</definedName>
    <definedName name="solver_cvg" localSheetId="1" hidden="1">0.0001</definedName>
    <definedName name="solver_drv" localSheetId="1" hidden="1">1</definedName>
    <definedName name="solver_eng" localSheetId="1" hidden="1">1</definedName>
    <definedName name="solver_est" localSheetId="1" hidden="1">1</definedName>
    <definedName name="solver_itr" localSheetId="1" hidden="1">2147483647</definedName>
    <definedName name="solver_lhs1" localSheetId="1" hidden="1">Sheet2!$E$4</definedName>
    <definedName name="solver_lhs2" localSheetId="1" hidden="1">Sheet2!$E$5</definedName>
    <definedName name="solver_lhs3" localSheetId="1" hidden="1">Sheet2!$E$5</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3</definedName>
    <definedName name="solver_nwt" localSheetId="1" hidden="1">1</definedName>
    <definedName name="solver_opt" localSheetId="1" hidden="1">Sheet2!$E$7</definedName>
    <definedName name="solver_pre" localSheetId="1" hidden="1">0.000001</definedName>
    <definedName name="solver_rbv" localSheetId="1" hidden="1">1</definedName>
    <definedName name="solver_rel1" localSheetId="1" hidden="1">3</definedName>
    <definedName name="solver_rel2" localSheetId="1" hidden="1">3</definedName>
    <definedName name="solver_rel3" localSheetId="1" hidden="1">3</definedName>
    <definedName name="solver_rhs1" localSheetId="1" hidden="1">1</definedName>
    <definedName name="solver_rhs2" localSheetId="1" hidden="1">Sheet2!$E$4</definedName>
    <definedName name="solver_rhs3" localSheetId="1" hidden="1">1</definedName>
    <definedName name="solver_rlx" localSheetId="1" hidden="1">2</definedName>
    <definedName name="solver_rsd" localSheetId="1" hidden="1">0</definedName>
    <definedName name="solver_scl" localSheetId="1" hidden="1">1</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3</definedName>
    <definedName name="solver_val" localSheetId="1" hidden="1">3590</definedName>
    <definedName name="solver_ver" localSheetId="1" hidden="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 i="13" l="1"/>
  <c r="J12" i="13" l="1"/>
  <c r="J13" i="13" s="1"/>
  <c r="J5" i="13"/>
  <c r="J6" i="13" s="1"/>
  <c r="J8" i="13"/>
  <c r="J9" i="13" s="1"/>
  <c r="J55" i="15"/>
  <c r="J54" i="15"/>
  <c r="J53" i="15"/>
  <c r="J51" i="15"/>
  <c r="J50" i="15"/>
  <c r="J49" i="15"/>
  <c r="J16" i="15"/>
  <c r="J15" i="15"/>
  <c r="J17" i="15"/>
  <c r="I5" i="15"/>
  <c r="I4" i="15"/>
  <c r="E7" i="15"/>
  <c r="I6" i="15"/>
  <c r="J14" i="13" l="1"/>
</calcChain>
</file>

<file path=xl/sharedStrings.xml><?xml version="1.0" encoding="utf-8"?>
<sst xmlns="http://schemas.openxmlformats.org/spreadsheetml/2006/main" count="83" uniqueCount="74">
  <si>
    <t>ITT No. PFRU2-2025-365 Procurement of sanitary, utility, and auxiliary equipment for temporary facilities | ITT № PFRU2-2025-365 Закупівля санітарно-побутового та допоміжного обладнання для тимчасових об’єктів
Volume 3 - Terms of Reference (ToR)/Specifications | Розділ 3 - Технічне завдання (ТЗ)/Специфікації</t>
  </si>
  <si>
    <t>№</t>
  </si>
  <si>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</si>
  <si>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</si>
  <si>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Order Qty (pc)
|
Об'єм замовлення (шт)</t>
  </si>
  <si>
    <t>Name according to the proposal 
| 
Назва згідно пропозиції</t>
  </si>
  <si>
    <t>Proposed description &amp; technical specifications (include brand &amp; model (if applicable), etc.) 
|
Пропонований опис і технічні характеристики (включаючи марку та модель(за наявності), тощо)</t>
  </si>
  <si>
    <t>Delivery time - calendar days (after PO signing) 
|
Термін поставки - календарні дні (після підписання Договору на поставку)</t>
  </si>
  <si>
    <t>Unit Price, GBP excl. VAT
| 
Ціна за од-цю, Фунти Стерлінги без ПДВ</t>
  </si>
  <si>
    <t>Total Price, GBP excl. VAT
|
 Загальна ціна, фунтів стерлінгів без ПДВ</t>
  </si>
  <si>
    <t>LOT 1 (Tents) / ЛОТ 1 (Тенти)</t>
  </si>
  <si>
    <r>
      <rPr>
        <b/>
        <i/>
        <sz val="12"/>
        <color rgb="FF000000"/>
        <rFont val="Calibri"/>
        <scheme val="minor"/>
      </rPr>
      <t xml:space="preserve">Self-inflating airframe tent for quick deployment
</t>
    </r>
    <r>
      <rPr>
        <sz val="12"/>
        <color rgb="FF000000"/>
        <rFont val="Calibri"/>
        <scheme val="minor"/>
      </rPr>
      <t xml:space="preserve">
</t>
    </r>
    <r>
      <rPr>
        <i/>
        <sz val="12"/>
        <color rgb="FF000000"/>
        <rFont val="Calibri"/>
        <scheme val="minor"/>
      </rPr>
      <t xml:space="preserve">Technical requirements:
</t>
    </r>
    <r>
      <rPr>
        <sz val="12"/>
        <color rgb="FF000000"/>
        <rFont val="Calibri"/>
        <scheme val="minor"/>
      </rPr>
      <t>60 meters squared;
Dark-green color;
Number of entrances 2;
Size of entrances W x H, mm 800 × 1900;
Operating temperatures from −30 to +50 °C;
Maximum snow load, kg/m² 20;
Maximum wind load, m/s 27;
Fabric of awning PVC fabric 750 g/m²;
Surface of awning Glossy/semi-glossy;
Number of windows 8;
Size of windows W x H, mm 800 × 600;
Fabric of pneumatic frame PVC fabric 1100 g/m²;
Surface of pneumatic frame Matte;
Color of pneumatic frame Dark green;
Welding method HF (high frequency) / Hot Wedge;
Complete set: Tent with fully inflatable frame, fasteners and cables for installation in the ground, electric pump, repair kit, instructions with installation instructions.</t>
    </r>
  </si>
  <si>
    <r>
      <rPr>
        <b/>
        <i/>
        <sz val="12"/>
        <color rgb="FF000000"/>
        <rFont val="Calibri"/>
        <scheme val="minor"/>
      </rPr>
      <t xml:space="preserve">Самонадувний пневмокаркасний намет для швидкого розгортання
</t>
    </r>
    <r>
      <rPr>
        <i/>
        <sz val="12"/>
        <color rgb="FF000000"/>
        <rFont val="Calibri"/>
        <scheme val="minor"/>
      </rPr>
      <t xml:space="preserve">
Технічні вимоги:
</t>
    </r>
    <r>
      <rPr>
        <sz val="12"/>
        <color rgb="FF000000"/>
        <rFont val="Calibri"/>
        <scheme val="minor"/>
      </rPr>
      <t>Площа: 60 м кв;
Колір: темно-зелений;
Кількість входів 2;
Розмір входів Ш х В, мм 800 × 1900;
Робочі температури від −30 до +50 °C;
Максимальне снігове навантаження, кг/м² 20;
Максимальне вітрове навантаження, м/с 27;
Тканина тенту ПВХ тканина 750 г/м²;
Поверхня тенту Глянець/напівглянець;
Кількість вікон 8;
Розмір вікон Ш х В, мм 800 × 600;
Тканина пневмокаркасу ПВХ тканина 1100 г/м²;
Поверхня пневмокаркасу Матова;
Колір пневмокаркасу Темно-зелений;
Метод зварювання ТВЧ (високочастотний) / Hot Wedge;
Комплектація: Намет із повністю надувним каркасом, кріплення та троси для установки в землю, електричний насос, ремонтний комплект, інструкція з описом монтажу.</t>
    </r>
  </si>
  <si>
    <t>Subtotal for LOT 1 | Проміжний підсумок ЛОТ 1</t>
  </si>
  <si>
    <t>LOT 2 (Sanitary equipment) / ЛОТ 2 (Санітарне обладнання)</t>
  </si>
  <si>
    <r>
      <rPr>
        <b/>
        <i/>
        <sz val="12"/>
        <color rgb="FF000000"/>
        <rFont val="Calibri"/>
        <scheme val="minor"/>
      </rPr>
      <t xml:space="preserve">Mobile plastic toilet cabin with a tank
</t>
    </r>
    <r>
      <rPr>
        <sz val="12"/>
        <color rgb="FF000000"/>
        <rFont val="Calibri"/>
        <scheme val="minor"/>
      </rPr>
      <t xml:space="preserve">
</t>
    </r>
    <r>
      <rPr>
        <i/>
        <sz val="12"/>
        <color rgb="FF000000"/>
        <rFont val="Calibri"/>
        <scheme val="minor"/>
      </rPr>
      <t xml:space="preserve">Technical requirements:
</t>
    </r>
    <r>
      <rPr>
        <sz val="12"/>
        <color rgb="FF000000"/>
        <rFont val="Calibri"/>
        <scheme val="minor"/>
      </rPr>
      <t>Color - gray;
Flush system: no flush;
Cabin size - 1.06 x 1.06 x 2.33 m;
Maximum load: 200 kg;
Water tank capacity: 210 l;
Equipment: Paper holder, free-busy indicator, clothes hook, padlock loops.</t>
    </r>
  </si>
  <si>
    <r>
      <rPr>
        <b/>
        <i/>
        <sz val="12"/>
        <color rgb="FF000000"/>
        <rFont val="Calibri"/>
        <scheme val="minor"/>
      </rPr>
      <t xml:space="preserve">Туалетна кабіна платикова мобільна з резервуаром
</t>
    </r>
    <r>
      <rPr>
        <sz val="12"/>
        <color rgb="FF000000"/>
        <rFont val="Calibri"/>
        <scheme val="minor"/>
      </rPr>
      <t xml:space="preserve">
</t>
    </r>
    <r>
      <rPr>
        <i/>
        <sz val="12"/>
        <color rgb="FF000000"/>
        <rFont val="Calibri"/>
        <scheme val="minor"/>
      </rPr>
      <t xml:space="preserve">Технічні вимоги:
</t>
    </r>
    <r>
      <rPr>
        <sz val="12"/>
        <color rgb="FF000000"/>
        <rFont val="Calibri"/>
        <scheme val="minor"/>
      </rPr>
      <t>Колір - сірий;
Система змиву: без змиву;
Розмір кабіни - 1.06 х 1.06 х 2.33 м;
Максимальне навантаження: 200 кг;
Ємність резервуара для води: 210 л;
Комплектація: Паперотримач, індикатор "вільно-зайнято", гачок для одягу, петлі для навісного замка.</t>
    </r>
  </si>
  <si>
    <t>Subtotal for LOT 2 | Проміжний підсумок ЛОТ 2</t>
  </si>
  <si>
    <t>LOT 3 (Auxiliary equipment) / ЛОТ 3 (Допоміжне обладнання)</t>
  </si>
  <si>
    <r>
      <t xml:space="preserve">Garbage container
</t>
    </r>
    <r>
      <rPr>
        <i/>
        <sz val="12"/>
        <rFont val="Calibri"/>
        <family val="2"/>
        <scheme val="minor"/>
      </rPr>
      <t xml:space="preserve">Technical requirements:
</t>
    </r>
    <r>
      <rPr>
        <sz val="12"/>
        <rFont val="Calibri"/>
        <family val="2"/>
        <scheme val="minor"/>
      </rPr>
      <t>Plastic;
120 l; 
On wheels; 
Color - green or gray.</t>
    </r>
  </si>
  <si>
    <r>
      <t xml:space="preserve">Контейнер для сміття 
</t>
    </r>
    <r>
      <rPr>
        <i/>
        <sz val="12"/>
        <rFont val="Calibri"/>
        <family val="2"/>
        <scheme val="minor"/>
      </rPr>
      <t>Технічні вимоги:</t>
    </r>
    <r>
      <rPr>
        <b/>
        <i/>
        <sz val="12"/>
        <rFont val="Calibri"/>
        <family val="2"/>
        <scheme val="minor"/>
      </rPr>
      <t xml:space="preserve">
</t>
    </r>
    <r>
      <rPr>
        <sz val="12"/>
        <rFont val="Calibri"/>
        <family val="2"/>
        <scheme val="minor"/>
      </rPr>
      <t>Пластиковий; 
120 л; 
На колесах; 
Колір - зелений або сірий.</t>
    </r>
  </si>
  <si>
    <r>
      <rPr>
        <b/>
        <i/>
        <sz val="12"/>
        <rFont val="Calibri"/>
        <family val="2"/>
        <scheme val="minor"/>
      </rPr>
      <t>Portable lamp (garage) 20m PER20S STANDARD</t>
    </r>
    <r>
      <rPr>
        <sz val="12"/>
        <rFont val="Calibri"/>
        <family val="2"/>
        <scheme val="minor"/>
      </rPr>
      <t xml:space="preserve">
</t>
    </r>
    <r>
      <rPr>
        <i/>
        <sz val="12"/>
        <rFont val="Calibri"/>
        <family val="2"/>
        <scheme val="minor"/>
      </rPr>
      <t>Technical requirements:</t>
    </r>
    <r>
      <rPr>
        <sz val="12"/>
        <rFont val="Calibri"/>
        <family val="2"/>
        <scheme val="minor"/>
      </rPr>
      <t xml:space="preserve">
Weight - 0.47 kg;
Power supply type - From the network;
Color - Black;
Number of LEDs / lamps - 1 pc;
Power cable length - 20 m;
Mounting - Hook;
Lantern operating modes;
Maximum;
Power: 60 W;
Voltage: 220 V;
Base: E 27.</t>
    </r>
  </si>
  <si>
    <r>
      <rPr>
        <b/>
        <i/>
        <sz val="12"/>
        <rFont val="Calibri"/>
        <family val="2"/>
        <scheme val="minor"/>
      </rPr>
      <t>Переносна лампа (гаражна) 20м ПЕР20С СТАНДАРТ</t>
    </r>
    <r>
      <rPr>
        <sz val="12"/>
        <rFont val="Calibri"/>
        <family val="2"/>
        <scheme val="minor"/>
      </rPr>
      <t xml:space="preserve">
</t>
    </r>
    <r>
      <rPr>
        <i/>
        <sz val="12"/>
        <rFont val="Calibri"/>
        <family val="2"/>
        <scheme val="minor"/>
      </rPr>
      <t>Технічні вимоги:</t>
    </r>
    <r>
      <rPr>
        <sz val="12"/>
        <rFont val="Calibri"/>
        <family val="2"/>
        <scheme val="minor"/>
      </rPr>
      <t xml:space="preserve">
Вага - 0.47 кг;
Тип живлення - Від мережі;
Колір - Чорний;
Кількість світлодіодів/ламп - 1 шт;
Довжина кабелю живлення - 20 м;
Кріплення - Гачок;
Режими роботи ліхтаря;
Максимальний;
Потужність: 60 Вт;
Напруга: 220 В;
Цоколь: E 27.</t>
    </r>
  </si>
  <si>
    <t>Subtotal for LOT 3 | Проміжний підсумок ЛОТ 3</t>
  </si>
  <si>
    <t>Total amount VAT excl. |
Загальна сума без ПДВ</t>
  </si>
  <si>
    <t>Bidder to complete | Для заповненя постачальнику:</t>
  </si>
  <si>
    <t>Delivery Terms (INCOTERMS 2020): | 
Умови постачання (ІНКОТЕРМС 2020):</t>
  </si>
  <si>
    <t>DDP Kharkiv | Харків</t>
  </si>
  <si>
    <t>Payment terms (Chemonics requirement - 100% post-payment, NET within 30 c.d.): | 
Умови оплати (вимога Chemonics - 100% післяплата, NET протягом 30 к.д.):</t>
  </si>
  <si>
    <t>Bid validity (c.d.) | 
Термін дії пропозиції (к.д.)</t>
  </si>
  <si>
    <t xml:space="preserve">Bid currency: | 
Валюта пропозиції: </t>
  </si>
  <si>
    <t>GBP | Фунти Стерлінги</t>
  </si>
  <si>
    <t xml:space="preserve">Length of warranty on offered item:
Термін дії гарантії на запропонований товар: 		 </t>
  </si>
  <si>
    <t>Company name according to the Charter: | 
Назва компанії згідно Статуту:</t>
  </si>
  <si>
    <t>EDRPOU | ЄДРПОУ:</t>
  </si>
  <si>
    <t>Signature of the company representative and Stamp | 
Підпис представника підприємства та Печатка</t>
  </si>
  <si>
    <t>Date | Дата:</t>
  </si>
  <si>
    <t>Contact person of the company (whith role): | 
Контактна особа компанії (із зазначенням посади):</t>
  </si>
  <si>
    <t>Mobile: | Мобільний:</t>
  </si>
  <si>
    <t>E-mail: |
Електронна пошта:</t>
  </si>
  <si>
    <t>Після заповнення, вимога Chemonics - надати цей документ у підписаному/завіреному печаткою форматі PDF та Excel. |
Once completed, Chemonics requirement - provide this document in both signed/stamped PDF and Excel formats.</t>
  </si>
  <si>
    <t>x</t>
  </si>
  <si>
    <t>Пропозиція по тендеру</t>
  </si>
  <si>
    <t>Запропоновано</t>
  </si>
  <si>
    <t>Ціна</t>
  </si>
  <si>
    <t>Кількість</t>
  </si>
  <si>
    <t>Сума</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</si>
  <si>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Висота 2700 см (з кромкою)
Ширина 30 см (з кромкою)</t>
  </si>
  <si>
    <t>ДСП U963 ST9 Діамант сірий 2800х2070х25 мм EGGER (2024-26)
Висота 2700 см (з кромкою)
Ширина 30 см (з кромкою)</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</si>
  <si>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Довжина 900 см (з кромкою)
Ширина 30 см (без кромки)</t>
  </si>
  <si>
    <t>ДСП U963 ST9 Діамант сірий 2800х2070х25 мм EGGER (2024-26)
Довжина 900 см (з кромкою)
Ширина 30 см (без кромки)</t>
  </si>
  <si>
    <t>Before</t>
  </si>
  <si>
    <t>Description</t>
  </si>
  <si>
    <t>UoM</t>
  </si>
  <si>
    <t>Qty</t>
  </si>
  <si>
    <t>Price</t>
  </si>
  <si>
    <t>Amount</t>
  </si>
  <si>
    <r>
      <t xml:space="preserve">Egger chipboard U 963 ST9 Diamond gray (Anthracite) 2800x2070x25 mm Sliced chipboard boards 25 ml thick. Dark gray or black with a matte finish with a black edge banding. Height </t>
    </r>
    <r>
      <rPr>
        <b/>
        <sz val="11"/>
        <color theme="1"/>
        <rFont val="Calibri"/>
        <family val="2"/>
        <scheme val="minor"/>
      </rPr>
      <t>2700</t>
    </r>
    <r>
      <rPr>
        <sz val="11"/>
        <color theme="1"/>
        <rFont val="Calibri"/>
        <family val="2"/>
        <scheme val="minor"/>
      </rPr>
      <t xml:space="preserve"> mm (with edge banding) Width </t>
    </r>
    <r>
      <rPr>
        <b/>
        <sz val="11"/>
        <color theme="1"/>
        <rFont val="Calibri"/>
        <family val="2"/>
        <scheme val="minor"/>
      </rPr>
      <t>300</t>
    </r>
    <r>
      <rPr>
        <sz val="11"/>
        <color theme="1"/>
        <rFont val="Calibri"/>
        <family val="2"/>
        <scheme val="minor"/>
      </rPr>
      <t xml:space="preserve"> mm (with edge banding)</t>
    </r>
  </si>
  <si>
    <t>sheet</t>
  </si>
  <si>
    <t>Edge ABS U963 ST9 Diamond Gray 43*2 mm (75 m/p) EGGER Щ(2024-26)</t>
  </si>
  <si>
    <t>linear meter</t>
  </si>
  <si>
    <t>Now</t>
  </si>
  <si>
    <t>Chipboard U963 ST9 Diamond gray 2800x2070x25 mm EGGER (2024-26) Height 2700 mm (with edge) Width 300 mm (with edge)</t>
  </si>
  <si>
    <t>pcs</t>
  </si>
  <si>
    <t>Chipboard U963 ST9 Diamond gray 2800x2070x25 mm EGGER (2024-26) Length 900 mm (with edge banding) Width 300 mm (without edge banding)</t>
  </si>
  <si>
    <t>Плити мінераловатні ТЕХНОБЛОК СТАНДАРТ 1200*600*100мм (6 плит)</t>
  </si>
  <si>
    <t>м2</t>
  </si>
  <si>
    <t>Високопілля, вул. Енергетична (Гагаріна), 7</t>
  </si>
  <si>
    <t>Утеплювач Техноблок Стандарт 1200х600х50мм (5,76/8пл) МП</t>
  </si>
  <si>
    <t>Плити теплоізоляційні з минеральної вати на синтетичному зв'язуючому Izovat-LS(1000x600x100 мм)</t>
  </si>
  <si>
    <t>Shkilna 104, Kalynivske village, 74131 , Beryslav district, Kherson Oblast 
(47.11839256223751, 32.982446441864816)</t>
  </si>
  <si>
    <t>Shkilna 120, Kalynivske village, 74131 , Beryslav district, Kherson Oblast (47.11650667082786, 32.97544873404343)</t>
  </si>
  <si>
    <r>
      <rPr>
        <b/>
        <sz val="14"/>
        <color rgb="FF000000"/>
        <rFont val="Calibri"/>
      </rPr>
      <t>Core note 1:</t>
    </r>
    <r>
      <rPr>
        <sz val="14"/>
        <color rgb="FF000000"/>
        <rFont val="Calibri"/>
      </rPr>
      <t xml:space="preserve"> Delivery destination - Kharkiv. The contractual delivery address will be provided to the successful bidder in the purchase order. /
</t>
    </r>
    <r>
      <rPr>
        <b/>
        <sz val="14"/>
        <color rgb="FF000000"/>
        <rFont val="Calibri"/>
      </rPr>
      <t>Основна примітка 1:</t>
    </r>
    <r>
      <rPr>
        <sz val="14"/>
        <color rgb="FF000000"/>
        <rFont val="Calibri"/>
      </rPr>
      <t xml:space="preserve"> Місце доставки - Харків. Контрактна адреса доставки буде надана переможцю тендеру в договорі про закупівлю.
</t>
    </r>
    <r>
      <rPr>
        <b/>
        <sz val="14"/>
        <color rgb="FF000000"/>
        <rFont val="Calibri"/>
      </rPr>
      <t>Core note 2:</t>
    </r>
    <r>
      <rPr>
        <sz val="14"/>
        <color rgb="FF000000"/>
        <rFont val="Calibri"/>
      </rPr>
      <t xml:space="preserve"> Fixed Price in GBP (the price should be calculated based on the exchange rate of GBP to UAH, according to the OANDA rate ( https://fxds-hcc.oanda.com/ ) on the Friday immediately preceding the date on which the invoice was issued). The exchange rate for this ITT as of the issue date - </t>
    </r>
    <r>
      <rPr>
        <b/>
        <u/>
        <sz val="14"/>
        <color rgb="FF000000"/>
        <rFont val="Calibri"/>
      </rPr>
      <t>58.8441 UAH</t>
    </r>
    <r>
      <rPr>
        <sz val="14"/>
        <color rgb="FF000000"/>
        <rFont val="Calibri"/>
      </rPr>
      <t xml:space="preserve">./ 
</t>
    </r>
    <r>
      <rPr>
        <b/>
        <sz val="14"/>
        <color rgb="FF000000"/>
        <rFont val="Calibri"/>
      </rPr>
      <t>Основна примітка 2:</t>
    </r>
    <r>
      <rPr>
        <sz val="14"/>
        <color rgb="FF000000"/>
        <rFont val="Calibri"/>
      </rPr>
      <t xml:space="preserve"> Фіксована ціна у фунтах стерлінгів (ціна повинна бути розрахована на основі обмінного курсу фунта стерлінгів до гривні, згідно з курсом OANDA ( https://fxds-hcc.oanda.com/ ) у п'ятницю, що безпосередньо передує даті виставлення рахунку-фактури). Обмінний курс для цієї ІТТ на дату публікації - </t>
    </r>
    <r>
      <rPr>
        <b/>
        <u/>
        <sz val="14"/>
        <color rgb="FF000000"/>
        <rFont val="Calibri"/>
      </rPr>
      <t>58.8441 грн</t>
    </r>
    <r>
      <rPr>
        <sz val="14"/>
        <color rgb="FF000000"/>
        <rFont val="Calibri"/>
      </rPr>
      <t xml:space="preserve">.
</t>
    </r>
    <r>
      <rPr>
        <b/>
        <sz val="14"/>
        <color rgb="FF000000"/>
        <rFont val="Calibri"/>
      </rPr>
      <t xml:space="preserve">General notes: / Загальні примітки:
</t>
    </r>
    <r>
      <rPr>
        <sz val="14"/>
        <color rgb="FF000000"/>
        <rFont val="Calibri"/>
      </rPr>
      <t>1•	All Goods offered in response to this ITT must be new and unused. / 
1•	Усі Товари, що пропонуються у відповідь на цю ITT,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3</t>
    </r>
    <r>
      <rPr>
        <b/>
        <sz val="14"/>
        <color rgb="FF000000"/>
        <rFont val="Calibri"/>
      </rPr>
      <t>•</t>
    </r>
    <r>
      <rPr>
        <sz val="14"/>
        <color rgb="FF000000"/>
        <rFont val="Calibri"/>
      </rPr>
      <t xml:space="preserve">	Unit prices must include applicable delivery/unloading costs and local taxes, excluding VAT.  / 
3•	Ціни повинні включати відповідні витрати на доставку/розвантаження та місцеві податки, без урахування ПДВ. 
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Warranty service and repair within the country of performance is required for all Goods under this ITT. The warranty coverage must be valid on all Goods for a minimum of twelve (12) months after delivery and acceptance of the Goods, unless otherwise specified in the technical specifications. / 
5•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дванадцяти (12) місяців після доставки та приймання Товарів, якщо інше не зазначено в технічних специфікаціях.</t>
    </r>
  </si>
  <si>
    <t xml:space="preserve">Stock balance at the date of bid submission, pcs. | 
Наявність на складі на дату подачі пропозиції, шт.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</si>
</sst>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33">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sz val="10"/>
      <color theme="1"/>
      <name val="Calibri"/>
      <family val="2"/>
      <scheme val="minor"/>
    </font>
    <font>
      <b/>
      <sz val="10"/>
      <name val="Calibri"/>
      <family val="2"/>
      <scheme val="minor"/>
    </font>
    <font>
      <sz val="11"/>
      <color theme="1"/>
      <name val="Calibri"/>
      <family val="2"/>
      <scheme val="minor"/>
    </font>
    <font>
      <b/>
      <sz val="11"/>
      <color theme="0"/>
      <name val="Calibri"/>
      <family val="2"/>
      <scheme val="minor"/>
    </font>
    <font>
      <b/>
      <sz val="16"/>
      <name val="Calibri"/>
      <family val="2"/>
      <scheme val="minor"/>
    </font>
    <font>
      <u/>
      <sz val="11"/>
      <color theme="10"/>
      <name val="Calibri"/>
      <family val="2"/>
      <scheme val="minor"/>
    </font>
    <font>
      <b/>
      <sz val="11"/>
      <color theme="1"/>
      <name val="Calibri"/>
      <family val="2"/>
      <scheme val="minor"/>
    </font>
    <font>
      <sz val="11"/>
      <color theme="1"/>
      <name val="Calibri"/>
      <family val="2"/>
      <charset val="134"/>
      <scheme val="minor"/>
    </font>
    <font>
      <b/>
      <sz val="12"/>
      <color theme="1"/>
      <name val="Calibri"/>
      <family val="2"/>
      <scheme val="minor"/>
    </font>
    <font>
      <b/>
      <sz val="12"/>
      <color theme="0"/>
      <name val="Calibri"/>
      <family val="2"/>
      <scheme val="minor"/>
    </font>
    <font>
      <sz val="12"/>
      <color theme="1"/>
      <name val="Calibri"/>
      <family val="2"/>
      <scheme val="minor"/>
    </font>
    <font>
      <sz val="12"/>
      <name val="Calibri"/>
      <family val="2"/>
      <scheme val="minor"/>
    </font>
    <font>
      <sz val="8"/>
      <name val="Calibri"/>
      <family val="2"/>
      <scheme val="minor"/>
    </font>
    <font>
      <b/>
      <sz val="14"/>
      <color theme="1"/>
      <name val="Calibri"/>
      <family val="2"/>
      <scheme val="minor"/>
    </font>
    <font>
      <sz val="14"/>
      <color theme="1"/>
      <name val="Calibri"/>
      <family val="2"/>
      <scheme val="minor"/>
    </font>
    <font>
      <b/>
      <i/>
      <sz val="16"/>
      <color rgb="FFFF0000"/>
      <name val="Calibri"/>
      <family val="2"/>
      <scheme val="minor"/>
    </font>
    <font>
      <b/>
      <sz val="12"/>
      <name val="Calibri"/>
      <family val="2"/>
      <scheme val="minor"/>
    </font>
    <font>
      <sz val="14"/>
      <color rgb="FF000000"/>
      <name val="Calibri"/>
      <family val="2"/>
      <scheme val="minor"/>
    </font>
    <font>
      <b/>
      <sz val="14"/>
      <name val="Calibri"/>
      <family val="2"/>
      <scheme val="minor"/>
    </font>
    <font>
      <b/>
      <i/>
      <sz val="12"/>
      <name val="Calibri"/>
      <family val="2"/>
      <scheme val="minor"/>
    </font>
    <font>
      <i/>
      <sz val="12"/>
      <name val="Calibri"/>
      <family val="2"/>
      <scheme val="minor"/>
    </font>
    <font>
      <b/>
      <sz val="14"/>
      <color rgb="FF000000"/>
      <name val="Calibri"/>
    </font>
    <font>
      <sz val="14"/>
      <color rgb="FF000000"/>
      <name val="Calibri"/>
    </font>
    <font>
      <b/>
      <u/>
      <sz val="14"/>
      <color rgb="FF000000"/>
      <name val="Calibri"/>
    </font>
    <font>
      <b/>
      <i/>
      <sz val="12"/>
      <color rgb="FF000000"/>
      <name val="Calibri"/>
      <scheme val="minor"/>
    </font>
    <font>
      <i/>
      <sz val="12"/>
      <color rgb="FF000000"/>
      <name val="Calibri"/>
      <scheme val="minor"/>
    </font>
    <font>
      <sz val="12"/>
      <color rgb="FF000000"/>
      <name val="Calibri"/>
      <scheme val="minor"/>
    </font>
  </fonts>
  <fills count="9">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theme="4" tint="0.79998168889431442"/>
      </patternFill>
    </fill>
    <fill>
      <patternFill patternType="solid">
        <fgColor theme="5" tint="0.59999389629810485"/>
        <bgColor theme="4" tint="0.79998168889431442"/>
      </patternFill>
    </fill>
    <fill>
      <patternFill patternType="solid">
        <fgColor theme="5" tint="0.59999389629810485"/>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ck">
        <color auto="1"/>
      </left>
      <right/>
      <top style="thin">
        <color auto="1"/>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auto="1"/>
      </top>
      <bottom/>
      <diagonal/>
    </border>
    <border>
      <left style="thin">
        <color auto="1"/>
      </left>
      <right style="medium">
        <color indexed="64"/>
      </right>
      <top style="thin">
        <color auto="1"/>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right style="medium">
        <color indexed="64"/>
      </right>
      <top/>
      <bottom/>
      <diagonal/>
    </border>
    <border>
      <left/>
      <right style="medium">
        <color indexed="64"/>
      </right>
      <top style="thin">
        <color auto="1"/>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style="thin">
        <color auto="1"/>
      </bottom>
      <diagonal/>
    </border>
  </borders>
  <cellStyleXfs count="7">
    <xf numFmtId="0" fontId="0" fillId="0" borderId="0"/>
    <xf numFmtId="164" fontId="8"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4" fillId="0" borderId="0"/>
    <xf numFmtId="0" fontId="3" fillId="0" borderId="0"/>
    <xf numFmtId="164" fontId="3" fillId="0" borderId="0" applyFont="0" applyFill="0" applyBorder="0" applyAlignment="0" applyProtection="0"/>
  </cellStyleXfs>
  <cellXfs count="93">
    <xf numFmtId="0" fontId="0" fillId="0" borderId="0" xfId="0"/>
    <xf numFmtId="0" fontId="5" fillId="0" borderId="0" xfId="0" applyFont="1" applyAlignment="1">
      <alignment horizontal="center" vertical="center"/>
    </xf>
    <xf numFmtId="0" fontId="6" fillId="0" borderId="0" xfId="0" applyFont="1" applyAlignment="1">
      <alignment vertical="top"/>
    </xf>
    <xf numFmtId="0" fontId="6" fillId="0" borderId="0" xfId="0" applyFont="1" applyAlignment="1">
      <alignment horizontal="left" vertical="top" wrapText="1"/>
    </xf>
    <xf numFmtId="0" fontId="6" fillId="0" borderId="0" xfId="0" applyFont="1" applyAlignment="1">
      <alignment horizontal="center" vertical="center" wrapText="1"/>
    </xf>
    <xf numFmtId="0" fontId="0" fillId="0" borderId="1" xfId="0" applyBorder="1"/>
    <xf numFmtId="164" fontId="6" fillId="0" borderId="0" xfId="1" applyFont="1" applyBorder="1" applyAlignment="1">
      <alignment vertical="top"/>
    </xf>
    <xf numFmtId="0" fontId="0" fillId="0" borderId="0" xfId="0" applyAlignment="1">
      <alignment wrapText="1"/>
    </xf>
    <xf numFmtId="4" fontId="0" fillId="0" borderId="0" xfId="0" applyNumberFormat="1"/>
    <xf numFmtId="4" fontId="0" fillId="0" borderId="1" xfId="0" applyNumberFormat="1" applyBorder="1"/>
    <xf numFmtId="0" fontId="12" fillId="5" borderId="1" xfId="0" applyFont="1" applyFill="1" applyBorder="1" applyAlignment="1">
      <alignment horizontal="center" vertical="center"/>
    </xf>
    <xf numFmtId="4" fontId="14" fillId="0" borderId="0" xfId="0" applyNumberFormat="1" applyFont="1"/>
    <xf numFmtId="4" fontId="12" fillId="0" borderId="1" xfId="0" applyNumberFormat="1" applyFont="1" applyBorder="1"/>
    <xf numFmtId="0" fontId="10" fillId="3" borderId="7" xfId="0" applyFont="1" applyFill="1" applyBorder="1" applyAlignment="1">
      <alignment horizontal="centerContinuous" vertical="center" wrapText="1"/>
    </xf>
    <xf numFmtId="0" fontId="7" fillId="3" borderId="7" xfId="0" applyFont="1" applyFill="1" applyBorder="1" applyAlignment="1">
      <alignment horizontal="centerContinuous" vertical="center"/>
    </xf>
    <xf numFmtId="0" fontId="6" fillId="0" borderId="7" xfId="0" applyFont="1" applyBorder="1" applyAlignment="1">
      <alignment vertical="top"/>
    </xf>
    <xf numFmtId="0" fontId="9" fillId="2" borderId="8" xfId="0" applyFont="1" applyFill="1" applyBorder="1" applyAlignment="1">
      <alignment horizontal="center" vertical="center" wrapText="1"/>
    </xf>
    <xf numFmtId="0" fontId="9" fillId="2" borderId="10" xfId="0" applyFont="1" applyFill="1" applyBorder="1" applyAlignment="1">
      <alignment horizontal="center" vertical="center" wrapText="1"/>
    </xf>
    <xf numFmtId="164" fontId="9" fillId="2" borderId="8" xfId="1" applyFont="1" applyFill="1" applyBorder="1" applyAlignment="1">
      <alignment horizontal="center" vertical="center" wrapText="1"/>
    </xf>
    <xf numFmtId="0" fontId="17" fillId="4" borderId="8" xfId="0" applyFont="1" applyFill="1" applyBorder="1" applyAlignment="1">
      <alignment horizontal="left" vertical="top" wrapText="1"/>
    </xf>
    <xf numFmtId="0" fontId="17" fillId="4" borderId="8" xfId="0" applyFont="1" applyFill="1" applyBorder="1" applyAlignment="1">
      <alignment horizontal="center" vertical="center" wrapText="1"/>
    </xf>
    <xf numFmtId="0" fontId="13" fillId="3" borderId="10" xfId="0" applyFont="1" applyFill="1" applyBorder="1" applyAlignment="1">
      <alignment horizontal="left" vertical="top" wrapText="1"/>
    </xf>
    <xf numFmtId="2" fontId="16" fillId="3" borderId="11" xfId="1" applyNumberFormat="1" applyFont="1" applyFill="1" applyBorder="1" applyAlignment="1">
      <alignment horizontal="center" vertical="center"/>
    </xf>
    <xf numFmtId="0" fontId="3" fillId="0" borderId="0" xfId="5"/>
    <xf numFmtId="0" fontId="20" fillId="3" borderId="0" xfId="5" applyFont="1" applyFill="1" applyAlignment="1">
      <alignment vertical="top"/>
    </xf>
    <xf numFmtId="0" fontId="6" fillId="0" borderId="14" xfId="0" applyFont="1" applyBorder="1" applyAlignment="1">
      <alignment vertical="top"/>
    </xf>
    <xf numFmtId="0" fontId="10" fillId="3" borderId="15" xfId="0" applyFont="1" applyFill="1" applyBorder="1" applyAlignment="1">
      <alignment horizontal="centerContinuous" vertical="center" wrapText="1"/>
    </xf>
    <xf numFmtId="0" fontId="6" fillId="0" borderId="16" xfId="0" applyFont="1" applyBorder="1" applyAlignment="1">
      <alignment vertical="top"/>
    </xf>
    <xf numFmtId="0" fontId="9" fillId="2" borderId="17" xfId="0" applyFont="1" applyFill="1" applyBorder="1" applyAlignment="1">
      <alignment horizontal="center" vertical="center" wrapText="1"/>
    </xf>
    <xf numFmtId="0" fontId="17" fillId="4" borderId="17" xfId="0" applyFont="1" applyFill="1" applyBorder="1" applyAlignment="1">
      <alignment horizontal="center" vertical="center" wrapText="1"/>
    </xf>
    <xf numFmtId="2" fontId="16" fillId="3" borderId="18" xfId="1" applyNumberFormat="1" applyFont="1" applyFill="1" applyBorder="1" applyAlignment="1">
      <alignment horizontal="center" vertical="center"/>
    </xf>
    <xf numFmtId="2" fontId="15" fillId="2" borderId="20" xfId="1" applyNumberFormat="1" applyFont="1" applyFill="1" applyBorder="1" applyAlignment="1">
      <alignment horizontal="center" vertical="center"/>
    </xf>
    <xf numFmtId="0" fontId="6" fillId="0" borderId="21" xfId="0" applyFont="1" applyBorder="1" applyAlignment="1">
      <alignment vertical="top"/>
    </xf>
    <xf numFmtId="0" fontId="6" fillId="0" borderId="22" xfId="0" applyFont="1" applyBorder="1" applyAlignment="1">
      <alignment vertical="top"/>
    </xf>
    <xf numFmtId="0" fontId="16" fillId="0" borderId="0" xfId="0" applyFont="1" applyAlignment="1">
      <alignment vertical="top"/>
    </xf>
    <xf numFmtId="2" fontId="14" fillId="8" borderId="24" xfId="1" applyNumberFormat="1" applyFont="1" applyFill="1" applyBorder="1" applyAlignment="1">
      <alignment horizontal="center" vertical="center"/>
    </xf>
    <xf numFmtId="164" fontId="9" fillId="2" borderId="11" xfId="1" applyFont="1" applyFill="1" applyBorder="1" applyAlignment="1">
      <alignment horizontal="center" vertical="center" wrapText="1"/>
    </xf>
    <xf numFmtId="164" fontId="9" fillId="2" borderId="18" xfId="1" applyFont="1" applyFill="1" applyBorder="1" applyAlignment="1">
      <alignment horizontal="center" vertical="center" wrapText="1"/>
    </xf>
    <xf numFmtId="0" fontId="25" fillId="4" borderId="8" xfId="0" applyFont="1" applyFill="1" applyBorder="1" applyAlignment="1">
      <alignment horizontal="left" vertical="top" wrapText="1"/>
    </xf>
    <xf numFmtId="0" fontId="2" fillId="3" borderId="8" xfId="0" applyFont="1" applyFill="1" applyBorder="1" applyAlignment="1">
      <alignment horizontal="left" vertical="top" wrapText="1"/>
    </xf>
    <xf numFmtId="0" fontId="2" fillId="3" borderId="8" xfId="0" applyFont="1" applyFill="1" applyBorder="1" applyAlignment="1">
      <alignment horizontal="center" vertical="center" wrapText="1"/>
    </xf>
    <xf numFmtId="0" fontId="2" fillId="0" borderId="0" xfId="0" applyFont="1"/>
    <xf numFmtId="0" fontId="2" fillId="0" borderId="1" xfId="0" applyFont="1" applyBorder="1" applyAlignment="1">
      <alignment wrapText="1"/>
    </xf>
    <xf numFmtId="0" fontId="2" fillId="0" borderId="1" xfId="0" applyFont="1" applyBorder="1"/>
    <xf numFmtId="0" fontId="2" fillId="0" borderId="1" xfId="0" applyFont="1" applyBorder="1" applyAlignment="1">
      <alignment vertical="center" wrapText="1"/>
    </xf>
    <xf numFmtId="0" fontId="32" fillId="4" borderId="8" xfId="0" applyFont="1" applyFill="1" applyBorder="1" applyAlignment="1">
      <alignment horizontal="left" vertical="top" wrapText="1"/>
    </xf>
    <xf numFmtId="0" fontId="6" fillId="0" borderId="11" xfId="0" applyFont="1" applyBorder="1" applyAlignment="1">
      <alignment horizontal="center" vertical="top"/>
    </xf>
    <xf numFmtId="0" fontId="6" fillId="0" borderId="18" xfId="0" applyFont="1" applyBorder="1" applyAlignment="1">
      <alignment horizontal="center" vertical="top"/>
    </xf>
    <xf numFmtId="0" fontId="22" fillId="6" borderId="15" xfId="0" applyFont="1" applyFill="1" applyBorder="1" applyAlignment="1">
      <alignment horizontal="center" vertical="center" wrapText="1"/>
    </xf>
    <xf numFmtId="0" fontId="22" fillId="6" borderId="7" xfId="0" applyFont="1" applyFill="1" applyBorder="1" applyAlignment="1">
      <alignment horizontal="center" vertical="center" wrapText="1"/>
    </xf>
    <xf numFmtId="0" fontId="22" fillId="6" borderId="16" xfId="0" applyFont="1" applyFill="1" applyBorder="1" applyAlignment="1">
      <alignment horizontal="center" vertical="center" wrapText="1"/>
    </xf>
    <xf numFmtId="39" fontId="15" fillId="2" borderId="19" xfId="1" applyNumberFormat="1" applyFont="1" applyFill="1" applyBorder="1" applyAlignment="1">
      <alignment horizontal="right" vertical="center"/>
    </xf>
    <xf numFmtId="39" fontId="15" fillId="2" borderId="3" xfId="1" applyNumberFormat="1" applyFont="1" applyFill="1" applyBorder="1" applyAlignment="1">
      <alignment horizontal="right" vertical="center"/>
    </xf>
    <xf numFmtId="39" fontId="15" fillId="2" borderId="4" xfId="1" applyNumberFormat="1" applyFont="1" applyFill="1" applyBorder="1" applyAlignment="1">
      <alignment horizontal="right" vertical="center"/>
    </xf>
    <xf numFmtId="0" fontId="19" fillId="3" borderId="1" xfId="5" applyFont="1" applyFill="1" applyBorder="1" applyAlignment="1">
      <alignment horizontal="center" vertical="center" wrapText="1"/>
    </xf>
    <xf numFmtId="0" fontId="19" fillId="3" borderId="24" xfId="5" applyFont="1" applyFill="1" applyBorder="1" applyAlignment="1">
      <alignment horizontal="center" vertical="center" wrapText="1"/>
    </xf>
    <xf numFmtId="0" fontId="19" fillId="3" borderId="1" xfId="5" applyFont="1" applyFill="1" applyBorder="1" applyAlignment="1">
      <alignment horizontal="center" vertical="center"/>
    </xf>
    <xf numFmtId="0" fontId="19" fillId="3" borderId="24" xfId="5" applyFont="1" applyFill="1" applyBorder="1" applyAlignment="1">
      <alignment horizontal="center" vertical="center"/>
    </xf>
    <xf numFmtId="0" fontId="22" fillId="7" borderId="28" xfId="0" applyFont="1" applyFill="1" applyBorder="1" applyAlignment="1">
      <alignment horizontal="right" vertical="center" wrapText="1"/>
    </xf>
    <xf numFmtId="0" fontId="22" fillId="7" borderId="1" xfId="0" applyFont="1" applyFill="1" applyBorder="1" applyAlignment="1">
      <alignment horizontal="right"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28" fillId="0" borderId="19" xfId="5" applyFont="1" applyBorder="1" applyAlignment="1">
      <alignment horizontal="left" vertical="top" wrapText="1"/>
    </xf>
    <xf numFmtId="0" fontId="23" fillId="0" borderId="3" xfId="5" applyFont="1" applyBorder="1" applyAlignment="1">
      <alignment horizontal="left" vertical="top" wrapText="1"/>
    </xf>
    <xf numFmtId="0" fontId="23" fillId="0" borderId="20" xfId="5" applyFont="1" applyBorder="1" applyAlignment="1">
      <alignment horizontal="left" vertical="top" wrapText="1"/>
    </xf>
    <xf numFmtId="0" fontId="15" fillId="2" borderId="17" xfId="5" applyFont="1" applyFill="1" applyBorder="1" applyAlignment="1">
      <alignment horizontal="right" vertical="top"/>
    </xf>
    <xf numFmtId="0" fontId="15" fillId="2" borderId="9" xfId="5" applyFont="1" applyFill="1" applyBorder="1" applyAlignment="1">
      <alignment horizontal="right" vertical="top"/>
    </xf>
    <xf numFmtId="0" fontId="15" fillId="2" borderId="23" xfId="5" applyFont="1" applyFill="1" applyBorder="1" applyAlignment="1">
      <alignment horizontal="right" vertical="top"/>
    </xf>
    <xf numFmtId="0" fontId="24" fillId="3" borderId="1" xfId="5" applyFont="1" applyFill="1" applyBorder="1" applyAlignment="1">
      <alignment horizontal="center" vertical="center" wrapText="1"/>
    </xf>
    <xf numFmtId="0" fontId="24" fillId="3" borderId="24" xfId="5" applyFont="1" applyFill="1" applyBorder="1" applyAlignment="1">
      <alignment horizontal="center" vertical="center" wrapText="1"/>
    </xf>
    <xf numFmtId="0" fontId="19" fillId="0" borderId="1" xfId="5" applyFont="1" applyBorder="1" applyAlignment="1">
      <alignment horizontal="center" vertical="center"/>
    </xf>
    <xf numFmtId="0" fontId="19" fillId="0" borderId="24" xfId="5" applyFont="1" applyBorder="1" applyAlignment="1">
      <alignment horizontal="center" vertical="center"/>
    </xf>
    <xf numFmtId="0" fontId="22" fillId="6" borderId="28" xfId="0" applyFont="1" applyFill="1" applyBorder="1" applyAlignment="1">
      <alignment horizontal="center" vertical="center" wrapText="1"/>
    </xf>
    <xf numFmtId="0" fontId="22" fillId="6" borderId="1" xfId="0" applyFont="1" applyFill="1" applyBorder="1" applyAlignment="1">
      <alignment horizontal="center" vertical="center" wrapText="1"/>
    </xf>
    <xf numFmtId="0" fontId="22" fillId="6" borderId="24" xfId="0" applyFont="1" applyFill="1" applyBorder="1" applyAlignment="1">
      <alignment horizontal="center" vertical="center" wrapText="1"/>
    </xf>
    <xf numFmtId="0" fontId="21" fillId="0" borderId="25" xfId="5" applyFont="1" applyBorder="1" applyAlignment="1">
      <alignment horizontal="left" vertical="center" wrapText="1"/>
    </xf>
    <xf numFmtId="0" fontId="21" fillId="0" borderId="26" xfId="5" applyFont="1" applyBorder="1" applyAlignment="1">
      <alignment horizontal="left" vertical="center" wrapText="1"/>
    </xf>
    <xf numFmtId="0" fontId="21" fillId="0" borderId="27" xfId="5" applyFont="1" applyBorder="1" applyAlignment="1">
      <alignment horizontal="left" vertical="center" wrapText="1"/>
    </xf>
    <xf numFmtId="0" fontId="19" fillId="3" borderId="21" xfId="5" applyFont="1" applyFill="1" applyBorder="1" applyAlignment="1">
      <alignment horizontal="right" vertical="center" wrapText="1"/>
    </xf>
    <xf numFmtId="0" fontId="19" fillId="3" borderId="0" xfId="5" applyFont="1" applyFill="1" applyAlignment="1">
      <alignment horizontal="right" vertical="center" wrapText="1"/>
    </xf>
    <xf numFmtId="0" fontId="19" fillId="3" borderId="6" xfId="5" applyFont="1" applyFill="1" applyBorder="1" applyAlignment="1">
      <alignment horizontal="right" vertical="center" wrapText="1"/>
    </xf>
    <xf numFmtId="0" fontId="24" fillId="3" borderId="21" xfId="5" applyFont="1" applyFill="1" applyBorder="1" applyAlignment="1">
      <alignment horizontal="right" vertical="center" wrapText="1"/>
    </xf>
    <xf numFmtId="0" fontId="24" fillId="3" borderId="0" xfId="5" applyFont="1" applyFill="1" applyAlignment="1">
      <alignment horizontal="right" vertical="center" wrapText="1"/>
    </xf>
    <xf numFmtId="0" fontId="24" fillId="3" borderId="6" xfId="5" applyFont="1" applyFill="1" applyBorder="1" applyAlignment="1">
      <alignment horizontal="right" vertical="center" wrapText="1"/>
    </xf>
    <xf numFmtId="0" fontId="19" fillId="3" borderId="21" xfId="5" applyFont="1" applyFill="1" applyBorder="1" applyAlignment="1">
      <alignment horizontal="right" vertical="center"/>
    </xf>
    <xf numFmtId="0" fontId="19" fillId="3" borderId="0" xfId="5" applyFont="1" applyFill="1" applyAlignment="1">
      <alignment horizontal="right" vertical="center"/>
    </xf>
    <xf numFmtId="0" fontId="19" fillId="3" borderId="6" xfId="5" applyFont="1" applyFill="1" applyBorder="1" applyAlignment="1">
      <alignment horizontal="right" vertical="center"/>
    </xf>
    <xf numFmtId="0" fontId="19" fillId="3" borderId="15" xfId="5" applyFont="1" applyFill="1" applyBorder="1" applyAlignment="1">
      <alignment horizontal="right" vertical="center" wrapText="1"/>
    </xf>
    <xf numFmtId="0" fontId="19" fillId="3" borderId="7" xfId="5" applyFont="1" applyFill="1" applyBorder="1" applyAlignment="1">
      <alignment horizontal="right" vertical="center" wrapText="1"/>
    </xf>
    <xf numFmtId="0" fontId="19" fillId="3" borderId="5" xfId="5" applyFont="1" applyFill="1" applyBorder="1" applyAlignment="1">
      <alignment horizontal="right" vertical="center" wrapText="1"/>
    </xf>
    <xf numFmtId="0" fontId="2" fillId="5" borderId="2" xfId="0" applyFont="1"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cellXfs>
  <cellStyles count="7">
    <cellStyle name="Comma" xfId="1" builtinId="3"/>
    <cellStyle name="Comma 2" xfId="6" xr:uid="{F64FDDF6-3F70-43FA-833B-146C5EDDB1AB}"/>
    <cellStyle name="Hyperlink 2" xfId="2" xr:uid="{00000000-0005-0000-0000-000000000000}"/>
    <cellStyle name="Normal" xfId="0" builtinId="0"/>
    <cellStyle name="Normal 2" xfId="4" xr:uid="{6E72F082-D191-4B8F-A7F2-5B4BF619607D}"/>
    <cellStyle name="Normal 3" xfId="5" xr:uid="{752B3E9D-E024-4419-AD22-3183366377BC}"/>
    <cellStyle name="Гіперпосилання 2" xfId="3" xr:uid="{00000000-0005-0000-0000-000002000000}"/>
  </cellStyles>
  <dxfs count="0"/>
  <tableStyles count="0" defaultTableStyle="TableStyleMedium2" defaultPivotStyle="PivotStyleLight16"/>
  <colors>
    <mruColors>
      <color rgb="FFA70000"/>
      <color rgb="FFF38500"/>
      <color rgb="FF005065"/>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14</xdr:row>
      <xdr:rowOff>0</xdr:rowOff>
    </xdr:from>
    <xdr:to>
      <xdr:col>7</xdr:col>
      <xdr:colOff>304800</xdr:colOff>
      <xdr:row>15</xdr:row>
      <xdr:rowOff>136394</xdr:rowOff>
    </xdr:to>
    <xdr:sp macro="" textlink="">
      <xdr:nvSpPr>
        <xdr:cNvPr id="4" name="AutoShape 18" descr="https://trivita.ua/media/mf_webp/jpg/media/catalog/product/cache/dd95bbeaba6420773a0013f62f7a35ef/p/e/pesok_mesh.webp">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25641300" y="175023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14</xdr:row>
      <xdr:rowOff>0</xdr:rowOff>
    </xdr:from>
    <xdr:to>
      <xdr:col>7</xdr:col>
      <xdr:colOff>304800</xdr:colOff>
      <xdr:row>15</xdr:row>
      <xdr:rowOff>136394</xdr:rowOff>
    </xdr:to>
    <xdr:sp macro="" textlink="">
      <xdr:nvSpPr>
        <xdr:cNvPr id="8" name="AutoShape 26" descr="Колено Georg Fischer d40 45 град.">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25641300" y="178681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14</xdr:row>
      <xdr:rowOff>0</xdr:rowOff>
    </xdr:from>
    <xdr:to>
      <xdr:col>7</xdr:col>
      <xdr:colOff>304800</xdr:colOff>
      <xdr:row>15</xdr:row>
      <xdr:rowOff>136394</xdr:rowOff>
    </xdr:to>
    <xdr:sp macro="" textlink="">
      <xdr:nvSpPr>
        <xdr:cNvPr id="1053" name="AutoShape 29" descr="Корпус пластиковий 12-модульний e.plbox.stand.n.12k, навісний (s029104)">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25641300" y="245798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14</xdr:row>
      <xdr:rowOff>0</xdr:rowOff>
    </xdr:from>
    <xdr:to>
      <xdr:col>7</xdr:col>
      <xdr:colOff>304800</xdr:colOff>
      <xdr:row>15</xdr:row>
      <xdr:rowOff>136394</xdr:rowOff>
    </xdr:to>
    <xdr:sp macro="" textlink="">
      <xdr:nvSpPr>
        <xdr:cNvPr id="1055" name="AutoShape 31" descr="ВВГ-П нг 3х2,5 кабель ЗЗЦМ (бухта 100м., Різати кратно 10 м.) (ВВГНГ-П 3X2,5 ECG / 707235)">
          <a:extLst>
            <a:ext uri="{FF2B5EF4-FFF2-40B4-BE49-F238E27FC236}">
              <a16:creationId xmlns:a16="http://schemas.microsoft.com/office/drawing/2014/main" id="{00000000-0008-0000-0000-00001F040000}"/>
            </a:ext>
          </a:extLst>
        </xdr:cNvPr>
        <xdr:cNvSpPr>
          <a:spLocks noChangeAspect="1" noChangeArrowheads="1"/>
        </xdr:cNvSpPr>
      </xdr:nvSpPr>
      <xdr:spPr bwMode="auto">
        <a:xfrm>
          <a:off x="25641300" y="246712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14</xdr:row>
      <xdr:rowOff>0</xdr:rowOff>
    </xdr:from>
    <xdr:to>
      <xdr:col>7</xdr:col>
      <xdr:colOff>304800</xdr:colOff>
      <xdr:row>15</xdr:row>
      <xdr:rowOff>136394</xdr:rowOff>
    </xdr:to>
    <xdr:sp macro="" textlink="">
      <xdr:nvSpPr>
        <xdr:cNvPr id="1058" name="AutoShape 34" descr="Коробка монтажна универсальна набірна ПВХ сіра Ø73,5х43мм, Kopos (KU 68-1901_KA) - придбати">
          <a:extLst>
            <a:ext uri="{FF2B5EF4-FFF2-40B4-BE49-F238E27FC236}">
              <a16:creationId xmlns:a16="http://schemas.microsoft.com/office/drawing/2014/main" id="{00000000-0008-0000-0000-000022040000}"/>
            </a:ext>
          </a:extLst>
        </xdr:cNvPr>
        <xdr:cNvSpPr>
          <a:spLocks noChangeAspect="1" noChangeArrowheads="1"/>
        </xdr:cNvSpPr>
      </xdr:nvSpPr>
      <xdr:spPr bwMode="auto">
        <a:xfrm>
          <a:off x="25641300" y="250370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14</xdr:row>
      <xdr:rowOff>0</xdr:rowOff>
    </xdr:from>
    <xdr:to>
      <xdr:col>7</xdr:col>
      <xdr:colOff>304800</xdr:colOff>
      <xdr:row>15</xdr:row>
      <xdr:rowOff>136394</xdr:rowOff>
    </xdr:to>
    <xdr:sp macro="" textlink="">
      <xdr:nvSpPr>
        <xdr:cNvPr id="1061" name="AutoShape 37" descr="Саморіз 3,5х9,5 мм &quot;блоха&quot; гострий, цинк, 1000 шт/уп">
          <a:extLst>
            <a:ext uri="{FF2B5EF4-FFF2-40B4-BE49-F238E27FC236}">
              <a16:creationId xmlns:a16="http://schemas.microsoft.com/office/drawing/2014/main" id="{00000000-0008-0000-0000-000025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14</xdr:row>
      <xdr:rowOff>0</xdr:rowOff>
    </xdr:from>
    <xdr:to>
      <xdr:col>7</xdr:col>
      <xdr:colOff>304800</xdr:colOff>
      <xdr:row>15</xdr:row>
      <xdr:rowOff>136394</xdr:rowOff>
    </xdr:to>
    <xdr:sp macro="" textlink="">
      <xdr:nvSpPr>
        <xdr:cNvPr id="1062" name="AutoShape 38" descr="Саморіз 3,5х9,5 мм &quot;блоха&quot; гострий, цинк, 1000 шт/уп">
          <a:extLst>
            <a:ext uri="{FF2B5EF4-FFF2-40B4-BE49-F238E27FC236}">
              <a16:creationId xmlns:a16="http://schemas.microsoft.com/office/drawing/2014/main" id="{00000000-0008-0000-0000-000026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14</xdr:row>
      <xdr:rowOff>0</xdr:rowOff>
    </xdr:from>
    <xdr:to>
      <xdr:col>7</xdr:col>
      <xdr:colOff>304800</xdr:colOff>
      <xdr:row>15</xdr:row>
      <xdr:rowOff>136394</xdr:rowOff>
    </xdr:to>
    <xdr:sp macro="" textlink="">
      <xdr:nvSpPr>
        <xdr:cNvPr id="10" name="AutoShape 41" descr="Кутик 100х100х7 мм; ст.3пс, міра; 12 м 029К фото">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25641300" y="256771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14</xdr:row>
      <xdr:rowOff>0</xdr:rowOff>
    </xdr:from>
    <xdr:to>
      <xdr:col>7</xdr:col>
      <xdr:colOff>304800</xdr:colOff>
      <xdr:row>15</xdr:row>
      <xdr:rowOff>136394</xdr:rowOff>
    </xdr:to>
    <xdr:sp macro="" textlink="">
      <xdr:nvSpPr>
        <xdr:cNvPr id="12"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14</xdr:row>
      <xdr:rowOff>0</xdr:rowOff>
    </xdr:from>
    <xdr:to>
      <xdr:col>7</xdr:col>
      <xdr:colOff>304800</xdr:colOff>
      <xdr:row>15</xdr:row>
      <xdr:rowOff>136394</xdr:rowOff>
    </xdr:to>
    <xdr:sp macro="" textlink="">
      <xdr:nvSpPr>
        <xdr:cNvPr id="13" name="AutoShape 44" descr="gallery-image">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14</xdr:row>
      <xdr:rowOff>0</xdr:rowOff>
    </xdr:from>
    <xdr:to>
      <xdr:col>7</xdr:col>
      <xdr:colOff>304800</xdr:colOff>
      <xdr:row>15</xdr:row>
      <xdr:rowOff>136394</xdr:rowOff>
    </xdr:to>
    <xdr:sp macro="" textlink="">
      <xdr:nvSpPr>
        <xdr:cNvPr id="206"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14</xdr:row>
      <xdr:rowOff>0</xdr:rowOff>
    </xdr:from>
    <xdr:to>
      <xdr:col>7</xdr:col>
      <xdr:colOff>304800</xdr:colOff>
      <xdr:row>15</xdr:row>
      <xdr:rowOff>136394</xdr:rowOff>
    </xdr:to>
    <xdr:sp macro="" textlink="">
      <xdr:nvSpPr>
        <xdr:cNvPr id="207" name="AutoShape 44" descr="gallery-image">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14</xdr:row>
      <xdr:rowOff>0</xdr:rowOff>
    </xdr:from>
    <xdr:to>
      <xdr:col>7</xdr:col>
      <xdr:colOff>304800</xdr:colOff>
      <xdr:row>15</xdr:row>
      <xdr:rowOff>136394</xdr:rowOff>
    </xdr:to>
    <xdr:sp macro="" textlink="">
      <xdr:nvSpPr>
        <xdr:cNvPr id="1088" name="AutoShape 64" descr="Клей Kreisel EXPERT ММ27 для кладки газоблоків, 25 кг">
          <a:extLst>
            <a:ext uri="{FF2B5EF4-FFF2-40B4-BE49-F238E27FC236}">
              <a16:creationId xmlns:a16="http://schemas.microsoft.com/office/drawing/2014/main" id="{00000000-0008-0000-0000-000040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0"/>
  <sheetViews>
    <sheetView tabSelected="1" zoomScale="70" zoomScaleNormal="70" zoomScaleSheetLayoutView="85" zoomScalePageLayoutView="55" workbookViewId="0">
      <selection activeCell="L3" sqref="L3"/>
    </sheetView>
  </sheetViews>
  <sheetFormatPr defaultColWidth="9.109375" defaultRowHeight="13.8"/>
  <cols>
    <col min="1" max="1" width="5.5546875" style="2" customWidth="1"/>
    <col min="2" max="3" width="60.5546875" style="3" customWidth="1"/>
    <col min="4" max="4" width="30.5546875" style="4" customWidth="1"/>
    <col min="5" max="5" width="37.5546875" style="2" customWidth="1"/>
    <col min="6" max="6" width="60.5546875" style="2" customWidth="1"/>
    <col min="7" max="7" width="30.5546875" style="2" customWidth="1"/>
    <col min="8" max="8" width="25.5546875" style="6" customWidth="1"/>
    <col min="9" max="10" width="21.44140625" style="2" customWidth="1"/>
    <col min="11" max="16384" width="9.109375" style="2"/>
  </cols>
  <sheetData>
    <row r="1" spans="1:17" ht="63.75" customHeight="1">
      <c r="A1" s="60" t="s">
        <v>0</v>
      </c>
      <c r="B1" s="61"/>
      <c r="C1" s="61"/>
      <c r="D1" s="61"/>
      <c r="E1" s="61"/>
      <c r="F1" s="61"/>
      <c r="G1" s="61"/>
      <c r="H1" s="61"/>
      <c r="I1" s="61"/>
      <c r="J1" s="25"/>
    </row>
    <row r="2" spans="1:17" ht="7.5" customHeight="1">
      <c r="A2" s="26"/>
      <c r="B2" s="14"/>
      <c r="C2" s="13"/>
      <c r="D2" s="14"/>
      <c r="E2" s="14"/>
      <c r="F2" s="14"/>
      <c r="G2" s="14"/>
      <c r="H2" s="14"/>
      <c r="I2" s="15"/>
      <c r="J2" s="27"/>
    </row>
    <row r="3" spans="1:17" s="1" customFormat="1" ht="120.6" customHeight="1">
      <c r="A3" s="28" t="s">
        <v>1</v>
      </c>
      <c r="B3" s="16" t="s">
        <v>2</v>
      </c>
      <c r="C3" s="16" t="s">
        <v>3</v>
      </c>
      <c r="D3" s="16" t="s">
        <v>4</v>
      </c>
      <c r="E3" s="17" t="s">
        <v>5</v>
      </c>
      <c r="F3" s="16" t="s">
        <v>6</v>
      </c>
      <c r="G3" s="16" t="s">
        <v>73</v>
      </c>
      <c r="H3" s="18" t="s">
        <v>7</v>
      </c>
      <c r="I3" s="36" t="s">
        <v>8</v>
      </c>
      <c r="J3" s="37" t="s">
        <v>9</v>
      </c>
    </row>
    <row r="4" spans="1:17" s="34" customFormat="1" ht="15.6">
      <c r="A4" s="48" t="s">
        <v>10</v>
      </c>
      <c r="B4" s="49"/>
      <c r="C4" s="49"/>
      <c r="D4" s="49"/>
      <c r="E4" s="49"/>
      <c r="F4" s="49"/>
      <c r="G4" s="49"/>
      <c r="H4" s="49"/>
      <c r="I4" s="49"/>
      <c r="J4" s="50"/>
    </row>
    <row r="5" spans="1:17" ht="355.5" customHeight="1">
      <c r="A5" s="29">
        <v>1</v>
      </c>
      <c r="B5" s="45" t="s">
        <v>11</v>
      </c>
      <c r="C5" s="45" t="s">
        <v>12</v>
      </c>
      <c r="D5" s="20">
        <v>25</v>
      </c>
      <c r="E5" s="21"/>
      <c r="F5" s="39"/>
      <c r="G5" s="39"/>
      <c r="H5" s="40"/>
      <c r="I5" s="22">
        <v>0</v>
      </c>
      <c r="J5" s="30">
        <f t="shared" ref="J5" si="0">D5*I5</f>
        <v>0</v>
      </c>
    </row>
    <row r="6" spans="1:17" s="34" customFormat="1" ht="15.6">
      <c r="A6" s="58" t="s">
        <v>13</v>
      </c>
      <c r="B6" s="59"/>
      <c r="C6" s="59"/>
      <c r="D6" s="59"/>
      <c r="E6" s="59"/>
      <c r="F6" s="59"/>
      <c r="G6" s="59"/>
      <c r="H6" s="59"/>
      <c r="I6" s="59"/>
      <c r="J6" s="35">
        <f>SUM(J5:J5)</f>
        <v>0</v>
      </c>
    </row>
    <row r="7" spans="1:17" s="34" customFormat="1" ht="15.6">
      <c r="A7" s="72" t="s">
        <v>14</v>
      </c>
      <c r="B7" s="73"/>
      <c r="C7" s="73"/>
      <c r="D7" s="73"/>
      <c r="E7" s="73"/>
      <c r="F7" s="73"/>
      <c r="G7" s="73"/>
      <c r="H7" s="73"/>
      <c r="I7" s="73"/>
      <c r="J7" s="74"/>
    </row>
    <row r="8" spans="1:17" ht="156">
      <c r="A8" s="29">
        <v>1</v>
      </c>
      <c r="B8" s="45" t="s">
        <v>15</v>
      </c>
      <c r="C8" s="45" t="s">
        <v>16</v>
      </c>
      <c r="D8" s="20">
        <v>25</v>
      </c>
      <c r="E8" s="21"/>
      <c r="F8" s="39"/>
      <c r="G8" s="39"/>
      <c r="H8" s="40"/>
      <c r="I8" s="22">
        <v>0</v>
      </c>
      <c r="J8" s="30">
        <f>D8*I8</f>
        <v>0</v>
      </c>
    </row>
    <row r="9" spans="1:17" s="34" customFormat="1" ht="15.6">
      <c r="A9" s="58" t="s">
        <v>17</v>
      </c>
      <c r="B9" s="59"/>
      <c r="C9" s="59"/>
      <c r="D9" s="59"/>
      <c r="E9" s="59"/>
      <c r="F9" s="59"/>
      <c r="G9" s="59"/>
      <c r="H9" s="59"/>
      <c r="I9" s="59"/>
      <c r="J9" s="35">
        <f>SUM(J8:J8)</f>
        <v>0</v>
      </c>
    </row>
    <row r="10" spans="1:17" s="34" customFormat="1" ht="15.6">
      <c r="A10" s="48" t="s">
        <v>18</v>
      </c>
      <c r="B10" s="49"/>
      <c r="C10" s="49"/>
      <c r="D10" s="49"/>
      <c r="E10" s="49"/>
      <c r="F10" s="49"/>
      <c r="G10" s="49"/>
      <c r="H10" s="49"/>
      <c r="I10" s="49"/>
      <c r="J10" s="50"/>
    </row>
    <row r="11" spans="1:17" ht="109.2">
      <c r="A11" s="29">
        <v>1</v>
      </c>
      <c r="B11" s="38" t="s">
        <v>19</v>
      </c>
      <c r="C11" s="38" t="s">
        <v>20</v>
      </c>
      <c r="D11" s="20">
        <v>25</v>
      </c>
      <c r="E11" s="21"/>
      <c r="F11" s="39"/>
      <c r="G11" s="39"/>
      <c r="H11" s="40"/>
      <c r="I11" s="22">
        <v>0</v>
      </c>
      <c r="J11" s="30">
        <f>D11*I11</f>
        <v>0</v>
      </c>
    </row>
    <row r="12" spans="1:17" ht="218.4">
      <c r="A12" s="29">
        <v>2</v>
      </c>
      <c r="B12" s="19" t="s">
        <v>21</v>
      </c>
      <c r="C12" s="19" t="s">
        <v>22</v>
      </c>
      <c r="D12" s="20">
        <v>25</v>
      </c>
      <c r="E12" s="21"/>
      <c r="F12" s="39"/>
      <c r="G12" s="39"/>
      <c r="H12" s="40"/>
      <c r="I12" s="22">
        <v>0</v>
      </c>
      <c r="J12" s="30">
        <f t="shared" ref="J12" si="1">D12*I12</f>
        <v>0</v>
      </c>
    </row>
    <row r="13" spans="1:17" s="34" customFormat="1" ht="16.2" customHeight="1">
      <c r="A13" s="58" t="s">
        <v>23</v>
      </c>
      <c r="B13" s="59"/>
      <c r="C13" s="59"/>
      <c r="D13" s="59"/>
      <c r="E13" s="59"/>
      <c r="F13" s="59"/>
      <c r="G13" s="59"/>
      <c r="H13" s="59"/>
      <c r="I13" s="59"/>
      <c r="J13" s="35">
        <f>SUM(J11:J12)</f>
        <v>0</v>
      </c>
    </row>
    <row r="14" spans="1:17" ht="15.6">
      <c r="A14" s="51" t="s">
        <v>24</v>
      </c>
      <c r="B14" s="52"/>
      <c r="C14" s="52"/>
      <c r="D14" s="52"/>
      <c r="E14" s="52"/>
      <c r="F14" s="52"/>
      <c r="G14" s="52"/>
      <c r="H14" s="52"/>
      <c r="I14" s="53"/>
      <c r="J14" s="31">
        <f>J6+J9+J13</f>
        <v>0</v>
      </c>
    </row>
    <row r="15" spans="1:17">
      <c r="A15" s="32"/>
      <c r="J15" s="33"/>
    </row>
    <row r="16" spans="1:17" ht="368.4" customHeight="1">
      <c r="A16" s="62" t="s">
        <v>72</v>
      </c>
      <c r="B16" s="63"/>
      <c r="C16" s="63"/>
      <c r="D16" s="63"/>
      <c r="E16" s="63"/>
      <c r="F16" s="63"/>
      <c r="G16" s="63"/>
      <c r="H16" s="63"/>
      <c r="I16" s="63"/>
      <c r="J16" s="64"/>
      <c r="N16" s="23"/>
      <c r="O16" s="23"/>
      <c r="P16" s="23"/>
      <c r="Q16" s="23"/>
    </row>
    <row r="17" spans="1:17" ht="15.6">
      <c r="A17" s="65" t="s">
        <v>25</v>
      </c>
      <c r="B17" s="66"/>
      <c r="C17" s="66"/>
      <c r="D17" s="66"/>
      <c r="E17" s="66"/>
      <c r="F17" s="66"/>
      <c r="G17" s="66"/>
      <c r="H17" s="66"/>
      <c r="I17" s="66"/>
      <c r="J17" s="67"/>
      <c r="N17" s="23"/>
      <c r="O17" s="23"/>
      <c r="P17" s="23"/>
      <c r="Q17" s="23"/>
    </row>
    <row r="18" spans="1:17" ht="37.950000000000003" customHeight="1">
      <c r="A18" s="78" t="s">
        <v>26</v>
      </c>
      <c r="B18" s="79"/>
      <c r="C18" s="79"/>
      <c r="D18" s="79"/>
      <c r="E18" s="79"/>
      <c r="F18" s="79"/>
      <c r="G18" s="79"/>
      <c r="H18" s="80"/>
      <c r="I18" s="56" t="s">
        <v>27</v>
      </c>
      <c r="J18" s="57"/>
      <c r="N18" s="24"/>
      <c r="O18" s="24"/>
      <c r="P18" s="24"/>
      <c r="Q18" s="24"/>
    </row>
    <row r="19" spans="1:17" ht="37.950000000000003" customHeight="1">
      <c r="A19" s="78" t="s">
        <v>28</v>
      </c>
      <c r="B19" s="79"/>
      <c r="C19" s="79"/>
      <c r="D19" s="79"/>
      <c r="E19" s="79"/>
      <c r="F19" s="79"/>
      <c r="G19" s="79"/>
      <c r="H19" s="80"/>
      <c r="I19" s="54"/>
      <c r="J19" s="55"/>
      <c r="N19" s="24"/>
      <c r="O19" s="24"/>
      <c r="P19" s="24"/>
      <c r="Q19" s="24"/>
    </row>
    <row r="20" spans="1:17" ht="37.950000000000003" customHeight="1">
      <c r="A20" s="81" t="s">
        <v>29</v>
      </c>
      <c r="B20" s="82"/>
      <c r="C20" s="82"/>
      <c r="D20" s="82"/>
      <c r="E20" s="82"/>
      <c r="F20" s="82"/>
      <c r="G20" s="82"/>
      <c r="H20" s="83"/>
      <c r="I20" s="68"/>
      <c r="J20" s="69"/>
      <c r="N20" s="24"/>
      <c r="O20" s="24"/>
      <c r="P20" s="24"/>
      <c r="Q20" s="24"/>
    </row>
    <row r="21" spans="1:17" ht="37.950000000000003" customHeight="1">
      <c r="A21" s="78" t="s">
        <v>30</v>
      </c>
      <c r="B21" s="79"/>
      <c r="C21" s="79"/>
      <c r="D21" s="79"/>
      <c r="E21" s="79"/>
      <c r="F21" s="79"/>
      <c r="G21" s="79"/>
      <c r="H21" s="80"/>
      <c r="I21" s="70" t="s">
        <v>31</v>
      </c>
      <c r="J21" s="71"/>
      <c r="N21" s="24"/>
      <c r="O21" s="24"/>
      <c r="P21" s="24"/>
      <c r="Q21" s="24"/>
    </row>
    <row r="22" spans="1:17" ht="37.950000000000003" customHeight="1">
      <c r="A22" s="78" t="s">
        <v>32</v>
      </c>
      <c r="B22" s="79"/>
      <c r="C22" s="79"/>
      <c r="D22" s="79"/>
      <c r="E22" s="79"/>
      <c r="F22" s="79"/>
      <c r="G22" s="79"/>
      <c r="H22" s="80"/>
      <c r="I22" s="54"/>
      <c r="J22" s="55"/>
    </row>
    <row r="23" spans="1:17" ht="37.950000000000003" customHeight="1">
      <c r="A23" s="78" t="s">
        <v>33</v>
      </c>
      <c r="B23" s="79"/>
      <c r="C23" s="79"/>
      <c r="D23" s="79"/>
      <c r="E23" s="79"/>
      <c r="F23" s="79"/>
      <c r="G23" s="79"/>
      <c r="H23" s="80"/>
      <c r="I23" s="54"/>
      <c r="J23" s="55"/>
    </row>
    <row r="24" spans="1:17" ht="37.950000000000003" customHeight="1">
      <c r="A24" s="84" t="s">
        <v>34</v>
      </c>
      <c r="B24" s="85"/>
      <c r="C24" s="85"/>
      <c r="D24" s="85"/>
      <c r="E24" s="85"/>
      <c r="F24" s="85"/>
      <c r="G24" s="85"/>
      <c r="H24" s="86"/>
      <c r="I24" s="56"/>
      <c r="J24" s="57"/>
    </row>
    <row r="25" spans="1:17" ht="108" customHeight="1">
      <c r="A25" s="78" t="s">
        <v>35</v>
      </c>
      <c r="B25" s="79"/>
      <c r="C25" s="79"/>
      <c r="D25" s="79"/>
      <c r="E25" s="79"/>
      <c r="F25" s="79"/>
      <c r="G25" s="79"/>
      <c r="H25" s="80"/>
      <c r="I25" s="54"/>
      <c r="J25" s="55"/>
    </row>
    <row r="26" spans="1:17" ht="37.950000000000003" customHeight="1">
      <c r="A26" s="84" t="s">
        <v>36</v>
      </c>
      <c r="B26" s="85"/>
      <c r="C26" s="85"/>
      <c r="D26" s="85"/>
      <c r="E26" s="85"/>
      <c r="F26" s="85"/>
      <c r="G26" s="85"/>
      <c r="H26" s="86"/>
      <c r="I26" s="56"/>
      <c r="J26" s="57"/>
    </row>
    <row r="27" spans="1:17" ht="37.950000000000003" customHeight="1">
      <c r="A27" s="78" t="s">
        <v>37</v>
      </c>
      <c r="B27" s="79"/>
      <c r="C27" s="79"/>
      <c r="D27" s="79"/>
      <c r="E27" s="79"/>
      <c r="F27" s="79"/>
      <c r="G27" s="79"/>
      <c r="H27" s="80"/>
      <c r="I27" s="54"/>
      <c r="J27" s="55"/>
    </row>
    <row r="28" spans="1:17" ht="37.950000000000003" customHeight="1">
      <c r="A28" s="84" t="s">
        <v>38</v>
      </c>
      <c r="B28" s="85"/>
      <c r="C28" s="85"/>
      <c r="D28" s="85"/>
      <c r="E28" s="85"/>
      <c r="F28" s="85"/>
      <c r="G28" s="85"/>
      <c r="H28" s="86"/>
      <c r="I28" s="56"/>
      <c r="J28" s="57"/>
    </row>
    <row r="29" spans="1:17" ht="37.950000000000003" customHeight="1">
      <c r="A29" s="87" t="s">
        <v>39</v>
      </c>
      <c r="B29" s="88"/>
      <c r="C29" s="88"/>
      <c r="D29" s="88"/>
      <c r="E29" s="88"/>
      <c r="F29" s="88"/>
      <c r="G29" s="88"/>
      <c r="H29" s="89"/>
      <c r="I29" s="46"/>
      <c r="J29" s="47"/>
    </row>
    <row r="30" spans="1:17" ht="39" customHeight="1" thickBot="1">
      <c r="A30" s="75" t="s">
        <v>40</v>
      </c>
      <c r="B30" s="76"/>
      <c r="C30" s="76"/>
      <c r="D30" s="76"/>
      <c r="E30" s="76"/>
      <c r="F30" s="76"/>
      <c r="G30" s="76"/>
      <c r="H30" s="76"/>
      <c r="I30" s="76"/>
      <c r="J30" s="77"/>
    </row>
  </sheetData>
  <protectedRanges>
    <protectedRange sqref="H11:H13 H5:H6 H8:H9" name="data_1"/>
  </protectedRanges>
  <mergeCells count="35">
    <mergeCell ref="A30:J30"/>
    <mergeCell ref="A18:H18"/>
    <mergeCell ref="A19:H19"/>
    <mergeCell ref="A20:H20"/>
    <mergeCell ref="A21:H21"/>
    <mergeCell ref="A22:H22"/>
    <mergeCell ref="A23:H23"/>
    <mergeCell ref="A24:H24"/>
    <mergeCell ref="A25:H25"/>
    <mergeCell ref="A26:H26"/>
    <mergeCell ref="A27:H27"/>
    <mergeCell ref="A28:H28"/>
    <mergeCell ref="I26:J26"/>
    <mergeCell ref="I23:J23"/>
    <mergeCell ref="A29:H29"/>
    <mergeCell ref="I18:J18"/>
    <mergeCell ref="A1:I1"/>
    <mergeCell ref="I22:J22"/>
    <mergeCell ref="A16:J16"/>
    <mergeCell ref="A17:J17"/>
    <mergeCell ref="I19:J19"/>
    <mergeCell ref="I20:J20"/>
    <mergeCell ref="I21:J21"/>
    <mergeCell ref="A7:J7"/>
    <mergeCell ref="I29:J29"/>
    <mergeCell ref="A4:J4"/>
    <mergeCell ref="A14:I14"/>
    <mergeCell ref="I27:J27"/>
    <mergeCell ref="I28:J28"/>
    <mergeCell ref="I24:J24"/>
    <mergeCell ref="I25:J25"/>
    <mergeCell ref="A6:I6"/>
    <mergeCell ref="A9:I9"/>
    <mergeCell ref="A10:J10"/>
    <mergeCell ref="A13:I13"/>
  </mergeCells>
  <phoneticPr fontId="18" type="noConversion"/>
  <pageMargins left="0.25" right="0.25" top="0.75" bottom="0.75" header="0.3" footer="0.3"/>
  <pageSetup paperSize="9" scale="37" fitToHeight="0" orientation="landscape" r:id="rId1"/>
  <headerFooter>
    <oddFooter>&amp;CITT # PFRU2-2025-051-2&amp;RVolume 3 - Terms of Reference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39B7F-A61F-460B-91C3-A783FC28117F}">
  <dimension ref="D3:J55"/>
  <sheetViews>
    <sheetView topLeftCell="A41" workbookViewId="0">
      <selection activeCell="E47" sqref="E47:J55"/>
    </sheetView>
  </sheetViews>
  <sheetFormatPr defaultRowHeight="14.4"/>
  <cols>
    <col min="5" max="5" width="4.5546875" customWidth="1"/>
    <col min="6" max="6" width="33.44140625" customWidth="1"/>
    <col min="7" max="7" width="12.44140625" customWidth="1"/>
    <col min="8" max="8" width="5.5546875" bestFit="1" customWidth="1"/>
    <col min="10" max="10" width="9" bestFit="1" customWidth="1"/>
    <col min="11" max="11" width="2.88671875" customWidth="1"/>
  </cols>
  <sheetData>
    <row r="3" spans="4:10">
      <c r="E3" s="41" t="s">
        <v>41</v>
      </c>
    </row>
    <row r="4" spans="4:10">
      <c r="D4">
        <v>150</v>
      </c>
      <c r="E4">
        <v>19.420782939910104</v>
      </c>
      <c r="G4">
        <v>19.420000000000002</v>
      </c>
      <c r="I4" s="8">
        <f>D4*G4</f>
        <v>2913.0000000000005</v>
      </c>
    </row>
    <row r="5" spans="4:10">
      <c r="D5">
        <v>30</v>
      </c>
      <c r="E5">
        <v>22.562751967112074</v>
      </c>
      <c r="G5">
        <v>22.57</v>
      </c>
      <c r="I5" s="8">
        <f>G5*D5</f>
        <v>677.1</v>
      </c>
    </row>
    <row r="6" spans="4:10">
      <c r="I6" s="8">
        <f>SUM(I4:I5)</f>
        <v>3590.1000000000004</v>
      </c>
    </row>
    <row r="7" spans="4:10">
      <c r="E7">
        <f>(D4*E4)+(D5*E5)</f>
        <v>3589.9999999998781</v>
      </c>
    </row>
    <row r="8" spans="4:10">
      <c r="E8" s="8"/>
    </row>
    <row r="14" spans="4:10">
      <c r="F14" s="10" t="s">
        <v>42</v>
      </c>
      <c r="G14" s="10" t="s">
        <v>43</v>
      </c>
      <c r="H14" s="10" t="s">
        <v>44</v>
      </c>
      <c r="I14" s="10" t="s">
        <v>45</v>
      </c>
      <c r="J14" s="10" t="s">
        <v>46</v>
      </c>
    </row>
    <row r="15" spans="4:10" ht="172.8">
      <c r="F15" s="42" t="s">
        <v>47</v>
      </c>
      <c r="G15" s="42" t="s">
        <v>48</v>
      </c>
      <c r="H15" s="9">
        <v>22.57</v>
      </c>
      <c r="I15" s="9">
        <v>30</v>
      </c>
      <c r="J15" s="9">
        <f>H15*I15</f>
        <v>677.1</v>
      </c>
    </row>
    <row r="16" spans="4:10" ht="172.8">
      <c r="F16" s="42" t="s">
        <v>49</v>
      </c>
      <c r="G16" s="42" t="s">
        <v>50</v>
      </c>
      <c r="H16" s="9">
        <v>19.420000000000002</v>
      </c>
      <c r="I16" s="9">
        <v>150</v>
      </c>
      <c r="J16" s="9">
        <f>H16*I16</f>
        <v>2913.0000000000005</v>
      </c>
    </row>
    <row r="17" spans="10:10" ht="15.6">
      <c r="J17" s="11">
        <f>SUM(J15:J16)</f>
        <v>3590.1000000000004</v>
      </c>
    </row>
    <row r="47" spans="5:10">
      <c r="E47" s="90" t="s">
        <v>51</v>
      </c>
      <c r="F47" s="91"/>
      <c r="G47" s="91"/>
      <c r="H47" s="91"/>
      <c r="I47" s="91"/>
      <c r="J47" s="92"/>
    </row>
    <row r="48" spans="5:10">
      <c r="E48" s="5"/>
      <c r="F48" s="43" t="s">
        <v>52</v>
      </c>
      <c r="G48" s="43" t="s">
        <v>53</v>
      </c>
      <c r="H48" s="43" t="s">
        <v>54</v>
      </c>
      <c r="I48" s="43" t="s">
        <v>55</v>
      </c>
      <c r="J48" s="43" t="s">
        <v>56</v>
      </c>
    </row>
    <row r="49" spans="5:10" ht="100.8">
      <c r="E49" s="5">
        <v>227</v>
      </c>
      <c r="F49" s="44" t="s">
        <v>57</v>
      </c>
      <c r="G49" s="43" t="s">
        <v>58</v>
      </c>
      <c r="H49" s="5">
        <v>14</v>
      </c>
      <c r="I49" s="5">
        <v>188.3</v>
      </c>
      <c r="J49" s="9">
        <f>H49*I49</f>
        <v>2636.2000000000003</v>
      </c>
    </row>
    <row r="50" spans="5:10" ht="28.8">
      <c r="E50" s="5">
        <v>228</v>
      </c>
      <c r="F50" s="44" t="s">
        <v>59</v>
      </c>
      <c r="G50" s="43" t="s">
        <v>60</v>
      </c>
      <c r="H50" s="5">
        <v>510</v>
      </c>
      <c r="I50" s="5">
        <v>1.87</v>
      </c>
      <c r="J50" s="9">
        <f>H50*I50</f>
        <v>953.7</v>
      </c>
    </row>
    <row r="51" spans="5:10">
      <c r="E51" s="5"/>
      <c r="F51" s="5"/>
      <c r="G51" s="5"/>
      <c r="H51" s="5"/>
      <c r="I51" s="5"/>
      <c r="J51" s="12">
        <f>SUM(J49:J50)</f>
        <v>3589.9000000000005</v>
      </c>
    </row>
    <row r="52" spans="5:10">
      <c r="E52" s="90" t="s">
        <v>61</v>
      </c>
      <c r="F52" s="91"/>
      <c r="G52" s="91"/>
      <c r="H52" s="91"/>
      <c r="I52" s="91"/>
      <c r="J52" s="92"/>
    </row>
    <row r="53" spans="5:10" ht="57.6">
      <c r="E53" s="5">
        <v>227</v>
      </c>
      <c r="F53" s="44" t="s">
        <v>62</v>
      </c>
      <c r="G53" s="43" t="s">
        <v>63</v>
      </c>
      <c r="H53" s="5">
        <v>30</v>
      </c>
      <c r="I53" s="5">
        <v>22.57</v>
      </c>
      <c r="J53" s="9">
        <f>H53*I53</f>
        <v>677.1</v>
      </c>
    </row>
    <row r="54" spans="5:10" ht="57.6">
      <c r="E54" s="5">
        <v>228</v>
      </c>
      <c r="F54" s="44" t="s">
        <v>64</v>
      </c>
      <c r="G54" s="43" t="s">
        <v>63</v>
      </c>
      <c r="H54" s="5">
        <v>150</v>
      </c>
      <c r="I54" s="5">
        <v>19.41</v>
      </c>
      <c r="J54" s="9">
        <f>H54*I54</f>
        <v>2911.5</v>
      </c>
    </row>
    <row r="55" spans="5:10">
      <c r="E55" s="5"/>
      <c r="F55" s="5"/>
      <c r="G55" s="5"/>
      <c r="H55" s="5"/>
      <c r="I55" s="5"/>
      <c r="J55" s="12">
        <f>SUM(J53:J54)</f>
        <v>3588.6</v>
      </c>
    </row>
  </sheetData>
  <mergeCells count="2">
    <mergeCell ref="E47:J47"/>
    <mergeCell ref="E52:J5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22E62-2791-4A71-885E-F72B7AA62F3B}">
  <dimension ref="E2:H6"/>
  <sheetViews>
    <sheetView topLeftCell="A6" workbookViewId="0">
      <selection activeCell="E47" sqref="E47:J55"/>
    </sheetView>
  </sheetViews>
  <sheetFormatPr defaultRowHeight="14.4"/>
  <cols>
    <col min="5" max="5" width="26.44140625" customWidth="1"/>
    <col min="8" max="8" width="50.5546875" customWidth="1"/>
  </cols>
  <sheetData>
    <row r="2" spans="5:8" ht="43.2">
      <c r="E2" s="7" t="s">
        <v>65</v>
      </c>
      <c r="F2">
        <v>411</v>
      </c>
      <c r="G2" t="s">
        <v>66</v>
      </c>
      <c r="H2" t="s">
        <v>67</v>
      </c>
    </row>
    <row r="3" spans="5:8" ht="43.2">
      <c r="E3" s="7" t="s">
        <v>68</v>
      </c>
      <c r="F3">
        <v>186</v>
      </c>
      <c r="G3" t="s">
        <v>66</v>
      </c>
      <c r="H3" t="s">
        <v>67</v>
      </c>
    </row>
    <row r="4" spans="5:8" ht="57.6">
      <c r="E4" s="7" t="s">
        <v>69</v>
      </c>
      <c r="F4">
        <v>33</v>
      </c>
      <c r="G4" t="s">
        <v>66</v>
      </c>
      <c r="H4" t="s">
        <v>67</v>
      </c>
    </row>
    <row r="5" spans="5:8" ht="43.2">
      <c r="E5" s="7" t="s">
        <v>65</v>
      </c>
      <c r="F5">
        <v>250</v>
      </c>
      <c r="G5" t="s">
        <v>66</v>
      </c>
      <c r="H5" s="7" t="s">
        <v>70</v>
      </c>
    </row>
    <row r="6" spans="5:8" ht="43.2">
      <c r="E6" s="7" t="s">
        <v>65</v>
      </c>
      <c r="F6">
        <v>300</v>
      </c>
      <c r="G6" t="s">
        <v>66</v>
      </c>
      <c r="H6" s="7" t="s">
        <v>71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218FAE-8103-4EFF-9A95-75FB37175E58}">
  <ds:schemaRefs>
    <ds:schemaRef ds:uri="http://schemas.microsoft.com/sharepoint/v3/contenttype/forms"/>
  </ds:schemaRefs>
</ds:datastoreItem>
</file>

<file path=customXml/itemProps2.xml><?xml version="1.0" encoding="utf-8"?>
<ds:datastoreItem xmlns:ds="http://schemas.openxmlformats.org/officeDocument/2006/customXml" ds:itemID="{21D7ACC4-3813-47CE-9045-F5F77E2C8017}">
  <ds:schemaRefs>
    <ds:schemaRef ds:uri="http://schemas.microsoft.com/office/2006/metadata/properties"/>
    <ds:schemaRef ds:uri="http://schemas.microsoft.com/office/infopath/2007/PartnerControls"/>
    <ds:schemaRef ds:uri="8d7096d6-fc66-4344-9e3f-2445529a09f6"/>
    <ds:schemaRef ds:uri="c7a56a3d-16e2-4b65-9c40-9ed138b763d7"/>
  </ds:schemaRefs>
</ds:datastoreItem>
</file>

<file path=customXml/itemProps3.xml><?xml version="1.0" encoding="utf-8"?>
<ds:datastoreItem xmlns:ds="http://schemas.openxmlformats.org/officeDocument/2006/customXml" ds:itemID="{9C7FB13F-C403-4B38-B0F2-D95B86DE34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c7a56a3d-16e2-4b65-9c40-9ed138b7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ToR</vt:lpstr>
      <vt:lpstr>Sheet2</vt:lpstr>
      <vt:lpstr>Sheet1</vt:lpstr>
      <vt:lpstr>ToR!Print_Area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Anna Bachynska</cp:lastModifiedBy>
  <cp:revision/>
  <dcterms:created xsi:type="dcterms:W3CDTF">2022-10-12T13:36:00Z</dcterms:created>
  <dcterms:modified xsi:type="dcterms:W3CDTF">2026-02-09T07:24:43Z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Project_x0020_Document_x0020_Type">
    <vt:lpwstr/>
  </property>
</Properties>
</file>