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294_356 Radios/02 Solicitation/"/>
    </mc:Choice>
  </mc:AlternateContent>
  <xr:revisionPtr revIDLastSave="244" documentId="6_{80C86804-721C-4D60-B8DC-6DA0827E8964}" xr6:coauthVersionLast="47" xr6:coauthVersionMax="47" xr10:uidLastSave="{B484B1F9-C0B4-48F4-96F0-1BBC1C407A5A}"/>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ToR!$A$3:$F$12</definedName>
    <definedName name="_xlnm.Print_Area" localSheetId="0">ToR!$A$1:$H$12</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I12" i="13" s="1"/>
  <c r="J55" i="15"/>
  <c r="J54" i="15"/>
  <c r="J53" i="15"/>
  <c r="J51" i="15"/>
  <c r="J50" i="15"/>
  <c r="J49" i="15"/>
  <c r="J16" i="15"/>
  <c r="J15" i="15"/>
  <c r="J17" i="15"/>
  <c r="I5" i="15"/>
  <c r="I4" i="15"/>
  <c r="E7" i="15"/>
  <c r="I6" i="15"/>
</calcChain>
</file>

<file path=xl/sharedStrings.xml><?xml version="1.0" encoding="utf-8"?>
<sst xmlns="http://schemas.openxmlformats.org/spreadsheetml/2006/main" count="80" uniqueCount="71">
  <si>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</si>
  <si>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</si>
  <si>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</si>
  <si>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</si>
  <si>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</si>
  <si>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</si>
  <si>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</si>
  <si>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</si>
  <si>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</si>
  <si>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</si>
  <si>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</si>
  <si>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</si>
  <si>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</si>
  <si>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</si>
  <si>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</si>
  <si>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</si>
  <si>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</si>
  <si>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</si>
  <si>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</si>
  <si>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</si>
  <si>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</si>
  <si>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</si>
  <si>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</si>
  <si>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</si>
  <si>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</si>
  <si>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</si>
  <si>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</si>
  <si>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</si>
  <si>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</si>
  <si>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</si>
  <si>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</si>
  <si>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</si>
  <si>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</si>
  <si>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</si>
  <si>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</si>
  <si>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</si>
  <si>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</si>
  <si>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</si>
  <si>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</si>
  <si>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</si>
  <si>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</si>
  <si>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</si>
  <si>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</si>
  <si>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</si>
  <si>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</si>
  <si>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Order Qty
|
Об'єм замовлення</t>
  </si>
  <si>
    <t>Delivery Terms (INCOTERMS 2020): | 
Умови постачання (ІНКОТЕРМС 2020):</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</si>
  <si>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</si>
  <si>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</si>
  <si>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Delivery time - calendar days (after PO signing) 
|
Термін поставки - календарні дні (після підписання Договору на поставку)</t>
  </si>
  <si>
    <t>GBP | Фунти Стерлінги</t>
  </si>
  <si>
    <t>Unit Price, GBP excl. VAT
| 
Ціна за од-цю, Фунти Стерлінги без ПДВ</t>
  </si>
  <si>
    <t>Total Price, GBP excl. VAT
|
 Загальна ціна, фунтів стерлінгів без ПДВ</t>
  </si>
  <si>
    <t xml:space="preserve">Warranty on offered item:
Гарантія на запропонований товар: 		 </t>
  </si>
  <si>
    <t>Proposed description &amp; technical specifications (include brand &amp; model (if applicable), etc.) 
|
Пропонований опис і технічні характеристики (включаючи марку та модель (за наявності), тощо)</t>
  </si>
  <si>
    <t>Total amount GBP VAT excl. |
Загальна сума фунтів стерлінгів без ПДВ</t>
  </si>
  <si>
    <r>
      <t xml:space="preserve">Портативна радіостанція Motorola R7 Premium з дисплеєм та повною клавіатурою, VHF, з WHIP антеною, стандартним акумулятором у комплекті із зарядним пристроєм Impress EU </t>
    </r>
    <r>
      <rPr>
        <b/>
        <sz val="12"/>
        <color rgb="FFFF0000"/>
        <rFont val="Calibri"/>
        <family val="2"/>
        <scheme val="minor"/>
      </rPr>
      <t>або еквівалент</t>
    </r>
    <r>
      <rPr>
        <sz val="12"/>
        <rFont val="Calibri"/>
        <family val="2"/>
        <scheme val="minor"/>
      </rPr>
      <t>. Зарядна станція сумісна з європейською розеткою (</t>
    </r>
    <r>
      <rPr>
        <b/>
        <sz val="12"/>
        <rFont val="Calibri"/>
        <family val="2"/>
        <scheme val="minor"/>
      </rPr>
      <t>без перехідників</t>
    </r>
    <r>
      <rPr>
        <sz val="12"/>
        <rFont val="Calibri"/>
        <family val="2"/>
        <scheme val="minor"/>
      </rPr>
      <t xml:space="preserve">) .
Бренд: Motorola R7 Premium </t>
    </r>
    <r>
      <rPr>
        <b/>
        <sz val="12"/>
        <color rgb="FFFF0000"/>
        <rFont val="Calibri"/>
        <family val="2"/>
        <scheme val="minor"/>
      </rPr>
      <t>або еквівалент</t>
    </r>
    <r>
      <rPr>
        <sz val="12"/>
        <rFont val="Calibri"/>
        <family val="2"/>
        <scheme val="minor"/>
      </rPr>
      <t xml:space="preserve">
Модель: R7 FULL KEYPAD MODEL (R7 FKP)
Діапазон: VHF (5 Вт)
Частота: VHF:  VHF WHIP антена, 136–174 МГц
Крок каналів: 12,5 кГц, 20 кГц, 25 кГц
Кількість каналів: до 1000 каналів
Аналоговий/цифровий режим (гібридний): дисплей 2,4", 320 × 240 пікселів, QVGA
</t>
    </r>
    <r>
      <rPr>
        <b/>
        <sz val="12"/>
        <color rgb="FFFF0000"/>
        <rFont val="Calibri"/>
        <family val="2"/>
        <scheme val="minor"/>
      </rPr>
      <t xml:space="preserve">
Обов’язкова вимога: радіостанції повинні бути оснащені та мати активоване шифрування AES-256</t>
    </r>
    <r>
      <rPr>
        <b/>
        <sz val="12"/>
        <rFont val="Calibri"/>
        <family val="2"/>
        <scheme val="minor"/>
      </rPr>
      <t xml:space="preserve">, </t>
    </r>
    <r>
      <rPr>
        <sz val="12"/>
        <rFont val="Calibri"/>
        <family val="2"/>
        <scheme val="minor"/>
      </rPr>
      <t xml:space="preserve">Замовник самостійно буде програмувати радіостанції
Дисплей: повнокольоровий LCD-дисплей  з повною клавіатурою
Номінальна напруга живлення: 7,5 В
Акумулятор: літій-іонний, IP68, 2450 мА·год
Робочий температурний діапазон: від –20 °C до +60 °C
Час роботи від акумулятора (цифровий / аналоговий режим): 22 / 17 годин
Цифровий протокол: ETSI TS 102 361-1, -2, -3, -4; DMR Tier II, Tier III; </t>
    </r>
    <r>
      <rPr>
        <b/>
        <sz val="12"/>
        <color rgb="FFFF0000"/>
        <rFont val="Calibri"/>
        <family val="2"/>
        <scheme val="minor"/>
      </rPr>
      <t>ліцензійний ключ AES</t>
    </r>
    <r>
      <rPr>
        <sz val="12"/>
        <color rgb="FFFF0000"/>
        <rFont val="Calibri"/>
        <family val="2"/>
        <scheme val="minor"/>
      </rPr>
      <t xml:space="preserve"> </t>
    </r>
    <r>
      <rPr>
        <sz val="12"/>
        <rFont val="Calibri"/>
        <family val="2"/>
        <scheme val="minor"/>
      </rPr>
      <t>Privacy Feature
Кабель програмування / передачі даних: MOTOTRBO R7 Portable Programming Cable / Data Cable
Ключові характеристики:
• IP68 (водонепроникність до 2 метрів протягом 2 годин)
• IP66 (захист від потужних струменів води)
• Відповідність стандарту MIL-STD-810
• 4 програмовані кнопки
• Функція віддаленого моніторингу (Remote Monitor)
• Режим «одинокий працівник» (Lone Worker)
• Кнопка екстреного виклику
• Усі функції активовані та встановлені, включно з Bluetooth 5.2, Wi-Fi та GNSS
Стандартний акумулятор: 1 одиниця
Зарядний пристрій: Impress EU для 1 аккумулятора, сумісний з європейською розеткою (без перехідників)</t>
    </r>
  </si>
  <si>
    <t>LOT 1 | ЛОТ 1</t>
  </si>
  <si>
    <r>
      <t xml:space="preserve">Portable Motorola R7 Premium Two-Way Radio with display and full keypad, VHF, equipped with a VHF whip antenna, supplied with a standard battery and IMPRES EU charger, </t>
    </r>
    <r>
      <rPr>
        <b/>
        <sz val="12"/>
        <color rgb="FFFF0000"/>
        <rFont val="Calibri"/>
        <family val="2"/>
        <scheme val="minor"/>
      </rPr>
      <t>or equivalent</t>
    </r>
    <r>
      <rPr>
        <sz val="12"/>
        <rFont val="Calibri"/>
        <family val="2"/>
        <scheme val="minor"/>
      </rPr>
      <t>. The charging unit must be compatible with a European power socket (</t>
    </r>
    <r>
      <rPr>
        <b/>
        <sz val="12"/>
        <rFont val="Calibri"/>
        <family val="2"/>
        <scheme val="minor"/>
      </rPr>
      <t>no adapters</t>
    </r>
    <r>
      <rPr>
        <sz val="12"/>
        <rFont val="Calibri"/>
        <family val="2"/>
        <scheme val="minor"/>
      </rPr>
      <t xml:space="preserve">).
Brand: Motorola R7 Premium </t>
    </r>
    <r>
      <rPr>
        <b/>
        <sz val="12"/>
        <color rgb="FFFF0000"/>
        <rFont val="Calibri"/>
        <family val="2"/>
        <scheme val="minor"/>
      </rPr>
      <t>or equivalent</t>
    </r>
    <r>
      <rPr>
        <sz val="12"/>
        <rFont val="Calibri"/>
        <family val="2"/>
        <scheme val="minor"/>
      </rPr>
      <t xml:space="preserve">
Model: R7 Full Keypad Model (R7 FKP)
Band: VHF (5 W)
Frequency range: VHF whip antenna, 136–174 MHz
Channel spacing: 12.5 kHz / 20 kHz / 25 kHz
Number of channels: up to 1,000 channels
Analog / Digital (hybrid) operation: 2.4" display, 320 × 240 pixels, QVGA
</t>
    </r>
    <r>
      <rPr>
        <b/>
        <sz val="12"/>
        <color rgb="FFFF0000"/>
        <rFont val="Calibri"/>
        <family val="2"/>
        <scheme val="minor"/>
      </rPr>
      <t>Mandatory requirement: Radios must be equipped with and have activated AES-256 encryption.</t>
    </r>
    <r>
      <rPr>
        <sz val="12"/>
        <rFont val="Calibri"/>
        <family val="2"/>
        <scheme val="minor"/>
      </rPr>
      <t xml:space="preserve"> Programming of the radios will be performed by the Purchaser.
Display: Full-color LCD display with full keypad
Rated operating voltage: 7.5 V
Battery: Lithium-ion, IP68, 2450 mAh
Operating temperature range: –20 °C to +60 °C
Battery operating time (digital / analog mode): 22 / 17 hours
Digital protocol: ETSI TS 102 361-1, -2, -3, -4; DMR Tier II, Tier III; </t>
    </r>
    <r>
      <rPr>
        <b/>
        <sz val="12"/>
        <color rgb="FFFF0000"/>
        <rFont val="Calibri"/>
        <family val="2"/>
        <scheme val="minor"/>
      </rPr>
      <t>AES Privacy Feature license key</t>
    </r>
    <r>
      <rPr>
        <sz val="12"/>
        <rFont val="Calibri"/>
        <family val="2"/>
        <scheme val="minor"/>
      </rPr>
      <t xml:space="preserve">
Programming / data cable: MOTOTRBO R7 Portable Programming Cable / Data Cable
Key features:
•IP68 (waterproof up to 2 meters for up to 2 hours)
•IP66 (protection against powerful water jets)
•Compliance with MIL-STD-810
•4 programmable buttons
•Remote Monitor function
•Lone Worker mode
•Emergency call button
•All features enabled and installed, including Bluetooth 5.2, Wi-Fi, and GNSS
•Standard battery: 1 unit
•Charger: IMPRES EU charger for 1 battery, compatible with a European power socket (no adapters)</t>
    </r>
  </si>
  <si>
    <t>LOT 2 | ЛОТ 2</t>
  </si>
  <si>
    <t>ITT No. PFRU2-2025-294 Procurement of Radios | ITT № PFRU2-2025-294 Закупівля рацій
Volume 3 - Terms of Reference (ToR)/Specifications | Розділ 3 - Технічне завдання (ТЗ)/Специфікації</t>
  </si>
  <si>
    <r>
      <rPr>
        <b/>
        <sz val="12"/>
        <rFont val="Calibri"/>
        <family val="2"/>
        <scheme val="minor"/>
      </rPr>
      <t>Portable Radio Motorola R7 NKP (No Display, No Keypad) UHF AES256 or Equivalent</t>
    </r>
    <r>
      <rPr>
        <sz val="12"/>
        <rFont val="Calibri"/>
        <family val="2"/>
        <scheme val="minor"/>
      </rPr>
      <t xml:space="preserve">
Design: no display and no keypad.
Frequency range: UHF, within 400–527 MHz.
Operating modes: support for both digital and analog communication modes.
Encryption: support for digital voice encryption at a level not lower than AES-256.
Audio quality: built-in noise suppression and voice clarity enhancement for operation in high-noise environments.
Channels and zones: programmable channels with support for multiple zones.
Transmitter power: adjustable output power.
Coverage: stable long-range communication within the operational characteristics of the UHF band.
Battery: rechargeable lithium-ion (Li-Ion) battery providing extended autonomous operation.
Ingress protection: protection against dust and water in accordance with IP standard, not lower than IP54 or equivalent.
Interfaces: side connector for programming and accessory connection.
Application scope: suitable for use in industrial environments, transport, security services, and harsh or extreme operating conditions.
Scope of supply:
portable radio unit;
rechargeable battery;
UHF antenna;
belt clip;
desktop (cup-type) charger;
user manual.</t>
    </r>
  </si>
  <si>
    <r>
      <rPr>
        <b/>
        <sz val="12"/>
        <rFont val="Calibri"/>
        <family val="2"/>
        <scheme val="minor"/>
      </rPr>
      <t>Портативна радіостанція Motorola R7 NKP (без дисплея та клавіатури) UHF AES256 або еквівалент</t>
    </r>
    <r>
      <rPr>
        <sz val="12"/>
        <rFont val="Calibri"/>
        <family val="2"/>
        <scheme val="minor"/>
      </rPr>
      <t xml:space="preserve">
Конструкція: без дисплея та без клавіатури.
Діапазон частот: UHF, у межах 400–527 МГц.
Режими роботи: підтримка цифрового та аналогового режимів зв’язку.
Шифрування: підтримка цифрового шифрування голосу рівня не нижче AES-256.
Якість аудіо: наявність технологій шумоподавлення та покращення чіткості голосу для роботи в умовах підвищеного шуму.
Канали та зони: програмовані канали з підтримкою декількох зон.
Потужність передавача: регульована вихідна потужність.
Радіус дії: забезпечення стабільного зв’язку на великих відстанях у межах характеристик UHF-діапазону.
Акумулятор: літій-іонна (Li-Ion) акумуляторна батарея з можливістю тривалої автономної роботи.
Захист корпусу: захист від пилу та вологи відповідно до стандарту IP (рівень не нижче IP54 або еквівалент).
Інтерфейси: боковий роз’єм для програмування та підключення аксесуарів.
Сфери застосування: придатність для використання у промисловості, транспорті, службах безпеки та в складних/екстремальних умовах.
Комплект постачання:
портативна радіостанція;
акумуляторна батарея;
антена UHF;
кліпса для ременя;
зарядний пристрій (стаканного типу);
інструкція користувача.</t>
    </r>
  </si>
  <si>
    <r>
      <rPr>
        <b/>
        <sz val="12"/>
        <rFont val="Calibri"/>
        <family val="2"/>
        <scheme val="minor"/>
      </rPr>
      <t>Motorola MOTOTRBO SLR 8000 Repeater (UHF) or Equivalent</t>
    </r>
    <r>
      <rPr>
        <sz val="12"/>
        <rFont val="Calibri"/>
        <family val="2"/>
        <scheme val="minor"/>
      </rPr>
      <t xml:space="preserve">
Equipment type: analog/digital DMR radio repeater.
Frequency range: UHF, within 400–470 MHz.
Output power: adjustable, up to 100 W.
Channel capacity: not less than 64 channels.
Operating modes: analog and digital (DMR).
TDMA: support for 2 time slots.
Network modes: support for IP Site Connect and Capacity Plus or equivalent.
Duty cycle: continuous operation at up to 100 W output power.
Interfaces:
Ethernet (at least 2 ports);
USB (Type A and/or Type B);
antenna connectors for Tx and Rx (N / BNC or equivalent);
additional control interface (DB25 or equivalent).
Audio: microphone input and built-in front speaker.
Power supply:110–240 V AC;
support for 12–24 V DC and battery backup operation.
Cooling: active cooling with variable-speed fans.
Mounting: 19" rack-mountable, height not exceeding 2U (or equivalent).</t>
    </r>
  </si>
  <si>
    <r>
      <rPr>
        <b/>
        <sz val="12"/>
        <rFont val="Calibri"/>
        <family val="2"/>
        <scheme val="minor"/>
      </rPr>
      <t>Ретранслятор Motorola MOTOTRBO SLR 8000 (UHF) або еквівалент</t>
    </r>
    <r>
      <rPr>
        <sz val="12"/>
        <rFont val="Calibri"/>
        <family val="2"/>
        <scheme val="minor"/>
      </rPr>
      <t xml:space="preserve">
Тип обладнання: аналогово-цифровий радіоретранслятор стандарту DMR.
Діапазон частот: UHF, у межах 400–470 МГц.
Вихідна потужність: регульована, до 100 Вт.
Канальна ємність: не менше 64 каналів.
Режими роботи: аналоговий та цифровий (DMR).
TDMA: підтримка 2 тайм-слотів.
Мережеві режими: підтримка IP Site Connect та Capacity Plus або еквівалент.
Робочий цикл: безперервна робота при потужності до 100 Вт.
Інтерфейси:
Ethernet (не менше 2 портів);
USB (тип A та/або B);
антена Tx та Rx (N / BNC або еквівалент);
додатковий інтерфейс керування (DB25 або еквівалент).
Аудіо: мікрофонний вхід та вбудований фронтальний динамік.
Живлення:110–240 В AC;
підтримка 12–24 В DC та резервного живлення від акумулятора.
Охолодження: активне, з вентиляторами зі змінною швидкістю.
Монтаж: стійковий 19", висота не більше 2U (або еквівалент).</t>
    </r>
  </si>
  <si>
    <r>
      <rPr>
        <b/>
        <sz val="12"/>
        <rFont val="Calibri"/>
        <family val="2"/>
        <scheme val="minor"/>
      </rPr>
      <t>Mobile Radio Motorola DM4601e (UHF, 45 W) or Equivalent</t>
    </r>
    <r>
      <rPr>
        <sz val="12"/>
        <rFont val="Calibri"/>
        <family val="2"/>
        <scheme val="minor"/>
      </rPr>
      <t xml:space="preserve">
Equipment type: mobile digital/analog DMR radio.
Frequency range: UHF, within 403–470 MHz.
Transmit power: not less than 45 W.
Operating modes: digital (DMR) and analog.
Channel capacity: not less than 1,000 channels.
Encryption: support for digital voice encryption not lower than AES-256.
Modulation: 4FSK (DMR) and FM (analog) or equivalent.
Audio output: built-in audio amplifier with output power not less than 3 W.
Navigation: integrated GPS module.
Wireless connectivity: Bluetooth support.
Network features: support for IP Site Connect and Capacity Plus or equivalent.
Power supply: vehicle DC power (~13.5 V DC).
Ingress protection: not lower than IP54 or equivalent.
Installation: suitable for fixed installation in vehicles.</t>
    </r>
  </si>
  <si>
    <r>
      <rPr>
        <b/>
        <sz val="12"/>
        <rFont val="Calibri"/>
        <family val="2"/>
        <scheme val="minor"/>
      </rPr>
      <t>Автомобільна радіостанція Motorola DM4601e (UHF, 45 Вт) або еквівалент</t>
    </r>
    <r>
      <rPr>
        <sz val="12"/>
        <rFont val="Calibri"/>
        <family val="2"/>
        <scheme val="minor"/>
      </rPr>
      <t xml:space="preserve">
Тип обладнання: автомобільна цифрова/аналогова радіостанція стандарту DMR.
Діапазон частот: UHF, у межах 403–470 МГц.
Потужність передавача: не менше 45 Вт.
Режими роботи: цифровий (DMR) та аналоговий.
Кількість каналів: не менше 1 000.
Шифрування: підтримка цифрового шифрування голосу рівня не нижче AES-256.
Модуляція: 4FSK (DMR) та FM (аналог) або еквівалент.
Аудіо: вбудований підсилювач з вихідною потужністю не менше 3 Вт.
Навігація: вбудований GPS-модуль.
Бездротові інтерфейси: підтримка Bluetooth.
Мережеві функції: підтримка IP Site Connect та Capacity Plus або еквівалент.
Живлення: від бортової мережі постійного струму (~13,5 В DC).
Захист корпусу: не нижче IP54 або еквівалент.
Монтаж: придатна для стаціонарного встановлення в транспортному засобі.</t>
    </r>
  </si>
  <si>
    <r>
      <rPr>
        <b/>
        <sz val="12"/>
        <rFont val="Calibri"/>
        <family val="2"/>
        <scheme val="minor"/>
      </rPr>
      <t>Antenna for Motorola DP 4801 / DP 4401 Portable Radios (UHF) or Equivalent</t>
    </r>
    <r>
      <rPr>
        <sz val="12"/>
        <rFont val="Calibri"/>
        <family val="2"/>
        <scheme val="minor"/>
      </rPr>
      <t xml:space="preserve">
Type: antenna for portable radio.
Compatibility: Motorola DP 4801, DP 4401 and compatible MOTOTRBO DP series radios (DP1400/2400/3400/4400/4600/4800).
Frequency range: UHF, 400–470 MHz.
Design: extended flexible whip-type antenna.
Physical length: approximately 18 cm.
Mechanical properties: flexible and durable for field operation.
Application: reliable radio communication for professional use.</t>
    </r>
  </si>
  <si>
    <r>
      <rPr>
        <b/>
        <sz val="12"/>
        <rFont val="Calibri"/>
        <family val="2"/>
        <scheme val="minor"/>
      </rPr>
      <t>Антена для портативних радіостанцій Motorola DP 4801 / DP 4401 (UHF) або еквівалент</t>
    </r>
    <r>
      <rPr>
        <sz val="12"/>
        <rFont val="Calibri"/>
        <family val="2"/>
        <scheme val="minor"/>
      </rPr>
      <t xml:space="preserve">
Тип: антена для портативної радіостанції.
Сумісність: Motorola DP 4801, DP 4401 та сумісні моделі серії MOTOTRBO DP (DP1400/2400/3400/4400/4600/4800).
Діапазон частот: UHF, 400–470 МГц.
Конструкція: подовжена, гнучка (тип «хлист»).
Фізична довжина: близько 18 см.
Механічні властивості: підвищена гнучкість та зносостійкість для польових умов.
Призначення: забезпечення стабільного радіозв’язку в професійному використанні.</t>
    </r>
  </si>
  <si>
    <r>
      <rPr>
        <b/>
        <sz val="14"/>
        <color rgb="FF000000"/>
        <rFont val="Calibri"/>
        <family val="2"/>
        <scheme val="minor"/>
      </rPr>
      <t>Core note 1:</t>
    </r>
    <r>
      <rPr>
        <sz val="14"/>
        <color rgb="FF000000"/>
        <rFont val="Calibri"/>
        <family val="2"/>
        <scheme val="minor"/>
      </rPr>
      <t xml:space="preserve"> Delivery destination - Kyiv oblast., Sumy oblast, Kherson oblast, Kharkiv oblastThe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Київська обл., Сумська обл., Херсонська обл., Харківська обл.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family val="2"/>
        <scheme val="minor"/>
      </rPr>
      <t>59.0579 UAH.</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family val="2"/>
        <scheme val="minor"/>
      </rPr>
      <t>59.0579 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</si>
  <si>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DDP destination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</si>
</sst>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u/>
      <sz val="14"/>
      <color rgb="FF000000"/>
      <name val="Calibri"/>
      <family val="2"/>
      <scheme val="minor"/>
    </font>
    <font>
      <b/>
      <sz val="12"/>
      <name val="Calibri"/>
      <family val="2"/>
      <scheme val="minor"/>
    </font>
    <font>
      <b/>
      <sz val="12"/>
      <color rgb="FFFF0000"/>
      <name val="Calibri"/>
      <family val="2"/>
      <scheme val="minor"/>
    </font>
    <font>
      <sz val="12"/>
      <color rgb="FFFF0000"/>
      <name val="Calibri"/>
      <family val="2"/>
      <scheme val="minor"/>
    </font>
    <font>
      <b/>
      <sz val="18"/>
      <color theme="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auto="1"/>
      </left>
      <right style="thin">
        <color indexed="64"/>
      </right>
      <top style="thin">
        <color auto="1"/>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auto="1"/>
      </left>
      <right style="thin">
        <color indexed="64"/>
      </right>
      <top style="thin">
        <color auto="1"/>
      </top>
      <bottom/>
      <diagonal/>
    </border>
    <border>
      <left style="thick">
        <color auto="1"/>
      </left>
      <right style="thin">
        <color indexed="64"/>
      </right>
      <top style="medium">
        <color indexed="64"/>
      </top>
      <bottom/>
      <diagonal/>
    </border>
    <border>
      <left style="thick">
        <color auto="1"/>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2" fillId="0" borderId="0"/>
    <xf numFmtId="164" fontId="2" fillId="0" borderId="0" applyFont="0" applyFill="0" applyBorder="0" applyAlignment="0" applyProtection="0"/>
  </cellStyleXfs>
  <cellXfs count="117">
    <xf numFmtId="0" fontId="0" fillId="0" borderId="0" xfId="0"/>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3" fillId="0" borderId="0" xfId="0" applyFont="1"/>
    <xf numFmtId="0" fontId="3" fillId="0" borderId="1" xfId="0" applyFont="1" applyBorder="1" applyAlignment="1">
      <alignment wrapText="1"/>
    </xf>
    <xf numFmtId="0" fontId="3" fillId="0" borderId="1" xfId="0" applyFont="1" applyBorder="1"/>
    <xf numFmtId="0" fontId="3" fillId="0" borderId="1" xfId="0" applyFont="1" applyBorder="1" applyAlignment="1">
      <alignment vertical="center" wrapText="1"/>
    </xf>
    <xf numFmtId="0" fontId="9" fillId="2" borderId="8"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0" fillId="3" borderId="14" xfId="0" applyFont="1" applyFill="1" applyBorder="1" applyAlignment="1">
      <alignment horizontal="centerContinuous" vertical="center" wrapText="1"/>
    </xf>
    <xf numFmtId="0" fontId="6" fillId="0" borderId="15" xfId="0" applyFont="1" applyBorder="1" applyAlignment="1">
      <alignment vertical="top"/>
    </xf>
    <xf numFmtId="0" fontId="9" fillId="2" borderId="16" xfId="0" applyFont="1" applyFill="1" applyBorder="1" applyAlignment="1">
      <alignment horizontal="center" vertical="center" wrapText="1"/>
    </xf>
    <xf numFmtId="0" fontId="6" fillId="0" borderId="20" xfId="0" applyFont="1" applyBorder="1" applyAlignment="1">
      <alignment vertical="top"/>
    </xf>
    <xf numFmtId="0" fontId="6" fillId="0" borderId="21" xfId="0" applyFont="1" applyBorder="1" applyAlignment="1">
      <alignment vertical="top"/>
    </xf>
    <xf numFmtId="164" fontId="9" fillId="2" borderId="10" xfId="1" applyFont="1" applyFill="1" applyBorder="1" applyAlignment="1">
      <alignment horizontal="center" vertical="center" wrapText="1"/>
    </xf>
    <xf numFmtId="164" fontId="9" fillId="2" borderId="17" xfId="1" applyFont="1" applyFill="1" applyBorder="1" applyAlignment="1">
      <alignment horizontal="center" vertical="center" wrapText="1"/>
    </xf>
    <xf numFmtId="0" fontId="6" fillId="0" borderId="12" xfId="0" applyFont="1" applyBorder="1" applyAlignment="1">
      <alignment vertical="top"/>
    </xf>
    <xf numFmtId="0" fontId="6" fillId="0" borderId="0" xfId="0" applyFont="1" applyAlignment="1">
      <alignment vertical="top"/>
    </xf>
    <xf numFmtId="0" fontId="5"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center" vertical="center" wrapText="1"/>
    </xf>
    <xf numFmtId="0" fontId="2" fillId="0" borderId="0" xfId="5"/>
    <xf numFmtId="0" fontId="20" fillId="3" borderId="0" xfId="5" applyFont="1" applyFill="1" applyAlignment="1">
      <alignment vertical="top"/>
    </xf>
    <xf numFmtId="2" fontId="15" fillId="2" borderId="15" xfId="1" applyNumberFormat="1" applyFont="1" applyFill="1" applyBorder="1" applyAlignment="1">
      <alignment horizontal="center" vertical="center"/>
    </xf>
    <xf numFmtId="0" fontId="9" fillId="2" borderId="36" xfId="0" applyFont="1" applyFill="1" applyBorder="1" applyAlignment="1">
      <alignment horizontal="center" vertical="center" wrapText="1"/>
    </xf>
    <xf numFmtId="0" fontId="17" fillId="4" borderId="42" xfId="0" applyFont="1" applyFill="1" applyBorder="1" applyAlignment="1">
      <alignment horizontal="right" vertical="center" wrapText="1"/>
    </xf>
    <xf numFmtId="0" fontId="17" fillId="4" borderId="43" xfId="0" applyFont="1" applyFill="1" applyBorder="1" applyAlignment="1">
      <alignment horizontal="left" vertical="top" wrapText="1"/>
    </xf>
    <xf numFmtId="0" fontId="17" fillId="4" borderId="44" xfId="0" applyFont="1" applyFill="1" applyBorder="1" applyAlignment="1">
      <alignment horizontal="right" vertical="center" wrapText="1"/>
    </xf>
    <xf numFmtId="0" fontId="17" fillId="4" borderId="45" xfId="0" applyFont="1" applyFill="1" applyBorder="1" applyAlignment="1">
      <alignment horizontal="right" vertical="center" wrapText="1"/>
    </xf>
    <xf numFmtId="0" fontId="17" fillId="4" borderId="1" xfId="0" applyFont="1" applyFill="1" applyBorder="1" applyAlignment="1">
      <alignment horizontal="left" vertical="top" wrapText="1"/>
    </xf>
    <xf numFmtId="0" fontId="17" fillId="4" borderId="46" xfId="0" applyFont="1" applyFill="1" applyBorder="1" applyAlignment="1">
      <alignment horizontal="right" vertical="center" wrapText="1"/>
    </xf>
    <xf numFmtId="0" fontId="17" fillId="4" borderId="24" xfId="0" applyFont="1" applyFill="1" applyBorder="1" applyAlignment="1">
      <alignment horizontal="right" vertical="center" wrapText="1"/>
    </xf>
    <xf numFmtId="0" fontId="17" fillId="4" borderId="25" xfId="0" applyFont="1" applyFill="1" applyBorder="1" applyAlignment="1">
      <alignment horizontal="left" vertical="top" wrapText="1"/>
    </xf>
    <xf numFmtId="0" fontId="17" fillId="4" borderId="47" xfId="0" applyFont="1" applyFill="1" applyBorder="1" applyAlignment="1">
      <alignment horizontal="right" vertical="center" wrapText="1"/>
    </xf>
    <xf numFmtId="0" fontId="13" fillId="3" borderId="48" xfId="0" applyFont="1" applyFill="1" applyBorder="1" applyAlignment="1">
      <alignment horizontal="right" vertical="top" wrapText="1"/>
    </xf>
    <xf numFmtId="0" fontId="2" fillId="3" borderId="43" xfId="0" applyFont="1" applyFill="1" applyBorder="1" applyAlignment="1">
      <alignment horizontal="right" vertical="top" wrapText="1"/>
    </xf>
    <xf numFmtId="0" fontId="17" fillId="0" borderId="43" xfId="0" applyFont="1" applyBorder="1" applyAlignment="1">
      <alignment horizontal="right" vertical="center" wrapText="1"/>
    </xf>
    <xf numFmtId="2" fontId="16" fillId="3" borderId="43" xfId="1" applyNumberFormat="1" applyFont="1" applyFill="1" applyBorder="1" applyAlignment="1">
      <alignment horizontal="right" vertical="center"/>
    </xf>
    <xf numFmtId="2" fontId="16" fillId="3" borderId="49" xfId="1" applyNumberFormat="1" applyFont="1" applyFill="1" applyBorder="1" applyAlignment="1">
      <alignment horizontal="right" vertical="center"/>
    </xf>
    <xf numFmtId="0" fontId="13" fillId="3" borderId="50" xfId="0" applyFont="1" applyFill="1" applyBorder="1" applyAlignment="1">
      <alignment horizontal="right" vertical="top" wrapText="1"/>
    </xf>
    <xf numFmtId="0" fontId="2" fillId="3" borderId="1" xfId="0" applyFont="1" applyFill="1" applyBorder="1" applyAlignment="1">
      <alignment horizontal="right" vertical="top" wrapText="1"/>
    </xf>
    <xf numFmtId="0" fontId="17" fillId="0" borderId="1" xfId="0" applyFont="1" applyBorder="1" applyAlignment="1">
      <alignment horizontal="right" vertical="center" wrapText="1"/>
    </xf>
    <xf numFmtId="2" fontId="16" fillId="3" borderId="1" xfId="1" applyNumberFormat="1" applyFont="1" applyFill="1" applyBorder="1" applyAlignment="1">
      <alignment horizontal="right" vertical="center"/>
    </xf>
    <xf numFmtId="2" fontId="16" fillId="3" borderId="23" xfId="1" applyNumberFormat="1" applyFont="1" applyFill="1" applyBorder="1" applyAlignment="1">
      <alignment horizontal="right" vertical="center"/>
    </xf>
    <xf numFmtId="0" fontId="13" fillId="3" borderId="33" xfId="0" applyFont="1" applyFill="1" applyBorder="1" applyAlignment="1">
      <alignment horizontal="right" vertical="top" wrapText="1"/>
    </xf>
    <xf numFmtId="0" fontId="2" fillId="3" borderId="25" xfId="0" applyFont="1" applyFill="1" applyBorder="1" applyAlignment="1">
      <alignment horizontal="right" vertical="top" wrapText="1"/>
    </xf>
    <xf numFmtId="0" fontId="17" fillId="0" borderId="25" xfId="0" applyFont="1" applyBorder="1" applyAlignment="1">
      <alignment horizontal="right" vertical="center" wrapText="1"/>
    </xf>
    <xf numFmtId="2" fontId="16" fillId="3" borderId="25" xfId="1" applyNumberFormat="1" applyFont="1" applyFill="1" applyBorder="1" applyAlignment="1">
      <alignment horizontal="right" vertical="center"/>
    </xf>
    <xf numFmtId="2" fontId="16" fillId="3" borderId="26" xfId="1" applyNumberFormat="1" applyFont="1" applyFill="1" applyBorder="1" applyAlignment="1">
      <alignment horizontal="right" vertical="center"/>
    </xf>
    <xf numFmtId="2" fontId="16" fillId="3" borderId="29" xfId="1" applyNumberFormat="1" applyFont="1" applyFill="1" applyBorder="1" applyAlignment="1">
      <alignment horizontal="right" vertical="center"/>
    </xf>
    <xf numFmtId="2" fontId="16" fillId="3" borderId="32" xfId="1" applyNumberFormat="1" applyFont="1" applyFill="1" applyBorder="1" applyAlignment="1">
      <alignment horizontal="right" vertical="center"/>
    </xf>
    <xf numFmtId="0" fontId="30" fillId="2" borderId="39" xfId="0" applyFont="1" applyFill="1" applyBorder="1" applyAlignment="1">
      <alignment horizontal="center" vertical="center" wrapText="1"/>
    </xf>
    <xf numFmtId="0" fontId="30" fillId="2" borderId="40" xfId="0" applyFont="1" applyFill="1" applyBorder="1" applyAlignment="1">
      <alignment horizontal="center" vertical="center" wrapText="1"/>
    </xf>
    <xf numFmtId="0" fontId="30" fillId="2" borderId="41" xfId="0" applyFont="1" applyFill="1" applyBorder="1" applyAlignment="1">
      <alignment horizontal="center" vertical="center" wrapText="1"/>
    </xf>
    <xf numFmtId="0" fontId="17" fillId="4" borderId="34" xfId="0" applyFont="1" applyFill="1" applyBorder="1" applyAlignment="1">
      <alignment horizontal="right" vertical="center" wrapText="1"/>
    </xf>
    <xf numFmtId="0" fontId="17" fillId="4" borderId="35" xfId="0" applyFont="1" applyFill="1" applyBorder="1" applyAlignment="1">
      <alignment horizontal="right" vertical="center" wrapText="1"/>
    </xf>
    <xf numFmtId="0" fontId="13" fillId="3" borderId="37" xfId="0" applyFont="1" applyFill="1" applyBorder="1" applyAlignment="1">
      <alignment horizontal="right" vertical="top" wrapText="1"/>
    </xf>
    <xf numFmtId="0" fontId="13" fillId="3" borderId="38" xfId="0" applyFont="1" applyFill="1" applyBorder="1" applyAlignment="1">
      <alignment horizontal="right" vertical="top" wrapText="1"/>
    </xf>
    <xf numFmtId="0" fontId="2" fillId="3" borderId="28" xfId="0" applyFont="1" applyFill="1" applyBorder="1" applyAlignment="1">
      <alignment horizontal="right" vertical="top" wrapText="1"/>
    </xf>
    <xf numFmtId="0" fontId="2" fillId="3" borderId="31" xfId="0" applyFont="1" applyFill="1" applyBorder="1" applyAlignment="1">
      <alignment horizontal="right" vertical="top" wrapText="1"/>
    </xf>
    <xf numFmtId="0" fontId="17" fillId="0" borderId="28" xfId="0" applyFont="1" applyBorder="1" applyAlignment="1">
      <alignment horizontal="right" vertical="center" wrapText="1"/>
    </xf>
    <xf numFmtId="0" fontId="17" fillId="0" borderId="31" xfId="0" applyFont="1" applyBorder="1" applyAlignment="1">
      <alignment horizontal="right" vertical="center" wrapText="1"/>
    </xf>
    <xf numFmtId="2" fontId="16" fillId="3" borderId="28" xfId="1" applyNumberFormat="1" applyFont="1" applyFill="1" applyBorder="1" applyAlignment="1">
      <alignment horizontal="right" vertical="center"/>
    </xf>
    <xf numFmtId="2" fontId="16" fillId="3" borderId="31" xfId="1" applyNumberFormat="1" applyFont="1" applyFill="1" applyBorder="1" applyAlignment="1">
      <alignment horizontal="right" vertical="center"/>
    </xf>
    <xf numFmtId="0" fontId="21" fillId="0" borderId="24" xfId="5" applyFont="1" applyBorder="1" applyAlignment="1">
      <alignment horizontal="lef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19" fillId="3" borderId="20"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20"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0"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3"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3" xfId="5" applyFont="1" applyFill="1" applyBorder="1" applyAlignment="1">
      <alignment horizontal="center" vertical="center" wrapText="1"/>
    </xf>
    <xf numFmtId="0" fontId="19" fillId="3" borderId="14"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0" xfId="0" applyFont="1" applyBorder="1" applyAlignment="1">
      <alignment horizontal="center" vertical="top"/>
    </xf>
    <xf numFmtId="0" fontId="6" fillId="0" borderId="17" xfId="0" applyFont="1" applyBorder="1" applyAlignment="1">
      <alignment horizontal="center" vertical="top"/>
    </xf>
    <xf numFmtId="39" fontId="15" fillId="2" borderId="14" xfId="1" applyNumberFormat="1" applyFont="1" applyFill="1" applyBorder="1" applyAlignment="1">
      <alignment horizontal="right" vertical="center" wrapText="1"/>
    </xf>
    <xf numFmtId="39" fontId="15" fillId="2" borderId="7" xfId="1" applyNumberFormat="1" applyFont="1" applyFill="1" applyBorder="1" applyAlignment="1">
      <alignment horizontal="right" vertical="center"/>
    </xf>
    <xf numFmtId="39" fontId="15" fillId="2" borderId="5" xfId="1" applyNumberFormat="1" applyFont="1" applyFill="1" applyBorder="1" applyAlignment="1">
      <alignment horizontal="right" vertical="center"/>
    </xf>
    <xf numFmtId="0" fontId="22" fillId="0" borderId="18" xfId="5" applyFont="1" applyBorder="1" applyAlignment="1">
      <alignment horizontal="left" vertical="top" wrapText="1"/>
    </xf>
    <xf numFmtId="0" fontId="22" fillId="0" borderId="3" xfId="5" applyFont="1" applyBorder="1" applyAlignment="1">
      <alignment horizontal="left" vertical="top" wrapText="1"/>
    </xf>
    <xf numFmtId="0" fontId="22" fillId="0" borderId="19" xfId="5" applyFont="1" applyBorder="1" applyAlignment="1">
      <alignment horizontal="left" vertical="top" wrapText="1"/>
    </xf>
    <xf numFmtId="0" fontId="15" fillId="2" borderId="16" xfId="5" applyFont="1" applyFill="1" applyBorder="1" applyAlignment="1">
      <alignment horizontal="right" vertical="top"/>
    </xf>
    <xf numFmtId="0" fontId="15" fillId="2" borderId="9" xfId="5" applyFont="1" applyFill="1" applyBorder="1" applyAlignment="1">
      <alignment horizontal="right" vertical="top"/>
    </xf>
    <xf numFmtId="0" fontId="15" fillId="2" borderId="22"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3"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3" xfId="5" applyFont="1" applyBorder="1" applyAlignment="1">
      <alignment horizontal="center" vertical="center"/>
    </xf>
    <xf numFmtId="0" fontId="17" fillId="4" borderId="28" xfId="0" applyFont="1" applyFill="1" applyBorder="1" applyAlignment="1">
      <alignment horizontal="left" vertical="top" wrapText="1"/>
    </xf>
    <xf numFmtId="0" fontId="17" fillId="4" borderId="31" xfId="0" applyFont="1" applyFill="1" applyBorder="1" applyAlignment="1">
      <alignment horizontal="left" vertical="top" wrapText="1"/>
    </xf>
    <xf numFmtId="0" fontId="17" fillId="4" borderId="27" xfId="0" applyFont="1" applyFill="1" applyBorder="1" applyAlignment="1">
      <alignment horizontal="right" vertical="center" wrapText="1"/>
    </xf>
    <xf numFmtId="0" fontId="17" fillId="4" borderId="30" xfId="0" applyFont="1" applyFill="1" applyBorder="1" applyAlignment="1">
      <alignment horizontal="right" vertical="center" wrapText="1"/>
    </xf>
    <xf numFmtId="0" fontId="3"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304800</xdr:colOff>
      <xdr:row>13</xdr:row>
      <xdr:rowOff>132583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12</xdr:row>
      <xdr:rowOff>0</xdr:rowOff>
    </xdr:from>
    <xdr:to>
      <xdr:col>6</xdr:col>
      <xdr:colOff>304800</xdr:colOff>
      <xdr:row>13</xdr:row>
      <xdr:rowOff>132583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8"/>
  <sheetViews>
    <sheetView tabSelected="1" topLeftCell="C1" zoomScale="70" zoomScaleNormal="70" zoomScaleSheetLayoutView="85" zoomScalePageLayoutView="55" workbookViewId="0">
      <selection activeCell="C5" sqref="C5:C6"/>
    </sheetView>
  </sheetViews>
  <sheetFormatPr defaultColWidth="9.140625" defaultRowHeight="12.75"/>
  <cols>
    <col min="1" max="1" width="5.7109375" style="21" customWidth="1"/>
    <col min="2" max="3" width="94.7109375" style="28" customWidth="1"/>
    <col min="4" max="4" width="30.7109375" style="29" customWidth="1"/>
    <col min="5" max="5" width="37.7109375" style="26" customWidth="1"/>
    <col min="6" max="6" width="94.7109375" style="26" customWidth="1"/>
    <col min="7" max="7" width="25.7109375" style="2" customWidth="1"/>
    <col min="8" max="9" width="21.28515625" style="26" customWidth="1"/>
    <col min="10" max="16384" width="9.140625" style="26"/>
  </cols>
  <sheetData>
    <row r="1" spans="1:16" s="25" customFormat="1" ht="63.75" customHeight="1">
      <c r="A1" s="92" t="s">
        <v>60</v>
      </c>
      <c r="B1" s="93"/>
      <c r="C1" s="93"/>
      <c r="D1" s="93"/>
      <c r="E1" s="93"/>
      <c r="F1" s="93"/>
      <c r="G1" s="93"/>
      <c r="H1" s="93"/>
      <c r="I1" s="94"/>
    </row>
    <row r="2" spans="1:16" ht="7.5" customHeight="1">
      <c r="A2" s="18"/>
      <c r="B2" s="10"/>
      <c r="C2" s="9"/>
      <c r="D2" s="10"/>
      <c r="E2" s="10"/>
      <c r="F2" s="10"/>
      <c r="G2" s="10"/>
      <c r="H2" s="11"/>
      <c r="I2" s="19"/>
    </row>
    <row r="3" spans="1:16" s="27" customFormat="1" ht="120.6" customHeight="1" thickBot="1">
      <c r="A3" s="20" t="s">
        <v>0</v>
      </c>
      <c r="B3" s="16" t="s">
        <v>1</v>
      </c>
      <c r="C3" s="16" t="s">
        <v>2</v>
      </c>
      <c r="D3" s="16" t="s">
        <v>45</v>
      </c>
      <c r="E3" s="33" t="s">
        <v>3</v>
      </c>
      <c r="F3" s="16" t="s">
        <v>54</v>
      </c>
      <c r="G3" s="17" t="s">
        <v>49</v>
      </c>
      <c r="H3" s="23" t="s">
        <v>51</v>
      </c>
      <c r="I3" s="24" t="s">
        <v>52</v>
      </c>
    </row>
    <row r="4" spans="1:16" s="27" customFormat="1" ht="24" thickBot="1">
      <c r="A4" s="60" t="s">
        <v>57</v>
      </c>
      <c r="B4" s="61"/>
      <c r="C4" s="61"/>
      <c r="D4" s="61"/>
      <c r="E4" s="61"/>
      <c r="F4" s="61"/>
      <c r="G4" s="61"/>
      <c r="H4" s="61"/>
      <c r="I4" s="62"/>
    </row>
    <row r="5" spans="1:16" ht="409.5" customHeight="1">
      <c r="A5" s="112">
        <v>1.1000000000000001</v>
      </c>
      <c r="B5" s="110" t="s">
        <v>58</v>
      </c>
      <c r="C5" s="110" t="s">
        <v>56</v>
      </c>
      <c r="D5" s="63">
        <v>500</v>
      </c>
      <c r="E5" s="65"/>
      <c r="F5" s="67"/>
      <c r="G5" s="69"/>
      <c r="H5" s="71">
        <v>0</v>
      </c>
      <c r="I5" s="58">
        <f>D5*H5</f>
        <v>0</v>
      </c>
    </row>
    <row r="6" spans="1:16" ht="215.25" customHeight="1" thickBot="1">
      <c r="A6" s="113"/>
      <c r="B6" s="111"/>
      <c r="C6" s="111"/>
      <c r="D6" s="64"/>
      <c r="E6" s="66"/>
      <c r="F6" s="68"/>
      <c r="G6" s="70"/>
      <c r="H6" s="72"/>
      <c r="I6" s="59"/>
    </row>
    <row r="7" spans="1:16" ht="24" thickBot="1">
      <c r="A7" s="60" t="s">
        <v>59</v>
      </c>
      <c r="B7" s="61"/>
      <c r="C7" s="61"/>
      <c r="D7" s="61"/>
      <c r="E7" s="61"/>
      <c r="F7" s="61"/>
      <c r="G7" s="61"/>
      <c r="H7" s="61"/>
      <c r="I7" s="62"/>
    </row>
    <row r="8" spans="1:16" ht="299.25">
      <c r="A8" s="34">
        <v>2.1</v>
      </c>
      <c r="B8" s="35" t="s">
        <v>64</v>
      </c>
      <c r="C8" s="35" t="s">
        <v>63</v>
      </c>
      <c r="D8" s="36">
        <v>19</v>
      </c>
      <c r="E8" s="43"/>
      <c r="F8" s="44"/>
      <c r="G8" s="45"/>
      <c r="H8" s="46"/>
      <c r="I8" s="47"/>
    </row>
    <row r="9" spans="1:16" ht="409.5">
      <c r="A9" s="37">
        <v>2.2000000000000002</v>
      </c>
      <c r="B9" s="38" t="s">
        <v>62</v>
      </c>
      <c r="C9" s="38" t="s">
        <v>61</v>
      </c>
      <c r="D9" s="39">
        <v>10</v>
      </c>
      <c r="E9" s="48"/>
      <c r="F9" s="49"/>
      <c r="G9" s="50"/>
      <c r="H9" s="51"/>
      <c r="I9" s="52"/>
    </row>
    <row r="10" spans="1:16" ht="253.5" customHeight="1">
      <c r="A10" s="37">
        <v>2.2999999999999998</v>
      </c>
      <c r="B10" s="38" t="s">
        <v>66</v>
      </c>
      <c r="C10" s="38" t="s">
        <v>65</v>
      </c>
      <c r="D10" s="39">
        <v>5</v>
      </c>
      <c r="E10" s="48"/>
      <c r="F10" s="49"/>
      <c r="G10" s="50"/>
      <c r="H10" s="51"/>
      <c r="I10" s="52"/>
    </row>
    <row r="11" spans="1:16" ht="158.25" customHeight="1" thickBot="1">
      <c r="A11" s="40">
        <v>2.4</v>
      </c>
      <c r="B11" s="41" t="s">
        <v>68</v>
      </c>
      <c r="C11" s="41" t="s">
        <v>67</v>
      </c>
      <c r="D11" s="42">
        <v>50</v>
      </c>
      <c r="E11" s="53"/>
      <c r="F11" s="54"/>
      <c r="G11" s="55"/>
      <c r="H11" s="56"/>
      <c r="I11" s="57"/>
    </row>
    <row r="12" spans="1:16" ht="15.75">
      <c r="A12" s="97" t="s">
        <v>55</v>
      </c>
      <c r="B12" s="98"/>
      <c r="C12" s="98"/>
      <c r="D12" s="98"/>
      <c r="E12" s="98"/>
      <c r="F12" s="98"/>
      <c r="G12" s="98"/>
      <c r="H12" s="99"/>
      <c r="I12" s="32">
        <f>I5</f>
        <v>0</v>
      </c>
    </row>
    <row r="13" spans="1:16">
      <c r="I13" s="22"/>
    </row>
    <row r="14" spans="1:16" ht="344.25" customHeight="1">
      <c r="A14" s="100" t="s">
        <v>69</v>
      </c>
      <c r="B14" s="101"/>
      <c r="C14" s="101"/>
      <c r="D14" s="101"/>
      <c r="E14" s="101"/>
      <c r="F14" s="101"/>
      <c r="G14" s="101"/>
      <c r="H14" s="101"/>
      <c r="I14" s="102"/>
      <c r="M14" s="30"/>
      <c r="N14" s="30"/>
      <c r="O14" s="30"/>
      <c r="P14" s="30"/>
    </row>
    <row r="15" spans="1:16" ht="15.75">
      <c r="A15" s="103" t="s">
        <v>4</v>
      </c>
      <c r="B15" s="104"/>
      <c r="C15" s="104"/>
      <c r="D15" s="104"/>
      <c r="E15" s="104"/>
      <c r="F15" s="104"/>
      <c r="G15" s="104"/>
      <c r="H15" s="104"/>
      <c r="I15" s="105"/>
      <c r="M15" s="30"/>
      <c r="N15" s="30"/>
      <c r="O15" s="30"/>
      <c r="P15" s="30"/>
    </row>
    <row r="16" spans="1:16" ht="37.9" customHeight="1">
      <c r="A16" s="76" t="s">
        <v>46</v>
      </c>
      <c r="B16" s="77"/>
      <c r="C16" s="77"/>
      <c r="D16" s="77"/>
      <c r="E16" s="77"/>
      <c r="F16" s="77"/>
      <c r="G16" s="78"/>
      <c r="H16" s="85" t="s">
        <v>70</v>
      </c>
      <c r="I16" s="86"/>
      <c r="M16" s="31"/>
      <c r="N16" s="31"/>
      <c r="O16" s="31"/>
      <c r="P16" s="31"/>
    </row>
    <row r="17" spans="1:16" ht="37.9" customHeight="1">
      <c r="A17" s="76" t="s">
        <v>5</v>
      </c>
      <c r="B17" s="77"/>
      <c r="C17" s="77"/>
      <c r="D17" s="77"/>
      <c r="E17" s="77"/>
      <c r="F17" s="77"/>
      <c r="G17" s="78"/>
      <c r="H17" s="87"/>
      <c r="I17" s="88"/>
      <c r="M17" s="31"/>
      <c r="N17" s="31"/>
      <c r="O17" s="31"/>
      <c r="P17" s="31"/>
    </row>
    <row r="18" spans="1:16" ht="37.9" customHeight="1">
      <c r="A18" s="79" t="s">
        <v>6</v>
      </c>
      <c r="B18" s="80"/>
      <c r="C18" s="80"/>
      <c r="D18" s="80"/>
      <c r="E18" s="80"/>
      <c r="F18" s="80"/>
      <c r="G18" s="81"/>
      <c r="H18" s="106"/>
      <c r="I18" s="107"/>
      <c r="M18" s="31"/>
      <c r="N18" s="31"/>
      <c r="O18" s="31"/>
      <c r="P18" s="31"/>
    </row>
    <row r="19" spans="1:16" ht="37.9" customHeight="1">
      <c r="A19" s="76" t="s">
        <v>7</v>
      </c>
      <c r="B19" s="77"/>
      <c r="C19" s="77"/>
      <c r="D19" s="77"/>
      <c r="E19" s="77"/>
      <c r="F19" s="77"/>
      <c r="G19" s="78"/>
      <c r="H19" s="108" t="s">
        <v>50</v>
      </c>
      <c r="I19" s="109"/>
      <c r="M19" s="31"/>
      <c r="N19" s="31"/>
      <c r="O19" s="31"/>
      <c r="P19" s="31"/>
    </row>
    <row r="20" spans="1:16" ht="37.9" customHeight="1">
      <c r="A20" s="76" t="s">
        <v>53</v>
      </c>
      <c r="B20" s="77"/>
      <c r="C20" s="77"/>
      <c r="D20" s="77"/>
      <c r="E20" s="77"/>
      <c r="F20" s="77"/>
      <c r="G20" s="78"/>
      <c r="H20" s="87"/>
      <c r="I20" s="88"/>
    </row>
    <row r="21" spans="1:16" ht="37.9" customHeight="1">
      <c r="A21" s="76" t="s">
        <v>8</v>
      </c>
      <c r="B21" s="77"/>
      <c r="C21" s="77"/>
      <c r="D21" s="77"/>
      <c r="E21" s="77"/>
      <c r="F21" s="77"/>
      <c r="G21" s="78"/>
      <c r="H21" s="87"/>
      <c r="I21" s="88"/>
    </row>
    <row r="22" spans="1:16" ht="37.9" customHeight="1">
      <c r="A22" s="82" t="s">
        <v>9</v>
      </c>
      <c r="B22" s="83"/>
      <c r="C22" s="83"/>
      <c r="D22" s="83"/>
      <c r="E22" s="83"/>
      <c r="F22" s="83"/>
      <c r="G22" s="84"/>
      <c r="H22" s="85"/>
      <c r="I22" s="86"/>
    </row>
    <row r="23" spans="1:16" ht="108" customHeight="1">
      <c r="A23" s="76" t="s">
        <v>10</v>
      </c>
      <c r="B23" s="77"/>
      <c r="C23" s="77"/>
      <c r="D23" s="77"/>
      <c r="E23" s="77"/>
      <c r="F23" s="77"/>
      <c r="G23" s="78"/>
      <c r="H23" s="87"/>
      <c r="I23" s="88"/>
    </row>
    <row r="24" spans="1:16" ht="37.9" customHeight="1">
      <c r="A24" s="82" t="s">
        <v>11</v>
      </c>
      <c r="B24" s="83"/>
      <c r="C24" s="83"/>
      <c r="D24" s="83"/>
      <c r="E24" s="83"/>
      <c r="F24" s="83"/>
      <c r="G24" s="84"/>
      <c r="H24" s="85"/>
      <c r="I24" s="86"/>
    </row>
    <row r="25" spans="1:16" ht="37.9" customHeight="1">
      <c r="A25" s="76" t="s">
        <v>12</v>
      </c>
      <c r="B25" s="77"/>
      <c r="C25" s="77"/>
      <c r="D25" s="77"/>
      <c r="E25" s="77"/>
      <c r="F25" s="77"/>
      <c r="G25" s="78"/>
      <c r="H25" s="87"/>
      <c r="I25" s="88"/>
    </row>
    <row r="26" spans="1:16" ht="37.9" customHeight="1">
      <c r="A26" s="82" t="s">
        <v>13</v>
      </c>
      <c r="B26" s="83"/>
      <c r="C26" s="83"/>
      <c r="D26" s="83"/>
      <c r="E26" s="83"/>
      <c r="F26" s="83"/>
      <c r="G26" s="84"/>
      <c r="H26" s="85"/>
      <c r="I26" s="86"/>
    </row>
    <row r="27" spans="1:16" ht="37.9" customHeight="1">
      <c r="A27" s="89" t="s">
        <v>47</v>
      </c>
      <c r="B27" s="90"/>
      <c r="C27" s="90"/>
      <c r="D27" s="90"/>
      <c r="E27" s="90"/>
      <c r="F27" s="90"/>
      <c r="G27" s="91"/>
      <c r="H27" s="95"/>
      <c r="I27" s="96"/>
    </row>
    <row r="28" spans="1:16" ht="44.25" customHeight="1" thickBot="1">
      <c r="A28" s="73" t="s">
        <v>48</v>
      </c>
      <c r="B28" s="74"/>
      <c r="C28" s="74"/>
      <c r="D28" s="74"/>
      <c r="E28" s="74"/>
      <c r="F28" s="74"/>
      <c r="G28" s="74"/>
      <c r="H28" s="74"/>
      <c r="I28" s="75"/>
    </row>
  </sheetData>
  <protectedRanges>
    <protectedRange sqref="G5:G6 G8:G11" name="data_1"/>
  </protectedRanges>
  <mergeCells count="40">
    <mergeCell ref="A1:I1"/>
    <mergeCell ref="H27:I27"/>
    <mergeCell ref="A12:H12"/>
    <mergeCell ref="H25:I25"/>
    <mergeCell ref="H26:I26"/>
    <mergeCell ref="H22:I22"/>
    <mergeCell ref="H23:I23"/>
    <mergeCell ref="H20:I20"/>
    <mergeCell ref="A14:I14"/>
    <mergeCell ref="A15:I15"/>
    <mergeCell ref="H17:I17"/>
    <mergeCell ref="H18:I18"/>
    <mergeCell ref="H19:I19"/>
    <mergeCell ref="C5:C6"/>
    <mergeCell ref="B5:B6"/>
    <mergeCell ref="A5:A6"/>
    <mergeCell ref="A28:I28"/>
    <mergeCell ref="A16:G16"/>
    <mergeCell ref="A17:G17"/>
    <mergeCell ref="A18:G18"/>
    <mergeCell ref="A19:G19"/>
    <mergeCell ref="A20:G20"/>
    <mergeCell ref="A21:G21"/>
    <mergeCell ref="A22:G22"/>
    <mergeCell ref="A23:G23"/>
    <mergeCell ref="A24:G24"/>
    <mergeCell ref="A25:G25"/>
    <mergeCell ref="A26:G26"/>
    <mergeCell ref="H24:I24"/>
    <mergeCell ref="H21:I21"/>
    <mergeCell ref="A27:G27"/>
    <mergeCell ref="H16:I16"/>
    <mergeCell ref="I5:I6"/>
    <mergeCell ref="A4:I4"/>
    <mergeCell ref="A7:I7"/>
    <mergeCell ref="D5:D6"/>
    <mergeCell ref="E5:E6"/>
    <mergeCell ref="F5:F6"/>
    <mergeCell ref="G5:G6"/>
    <mergeCell ref="H5:H6"/>
  </mergeCells>
  <phoneticPr fontId="18" type="noConversion"/>
  <pageMargins left="0.25" right="0.25" top="0.75" bottom="0.75" header="0.3" footer="0.3"/>
  <pageSetup paperSize="9" scale="47" fitToHeight="0" orientation="landscape" r:id="rId1"/>
  <headerFooter>
    <oddFooter>&amp;CITT # PFRU2-2025-113.2&amp;RVolume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12" t="s">
        <v>14</v>
      </c>
    </row>
    <row r="4" spans="4:10">
      <c r="D4">
        <v>150</v>
      </c>
      <c r="E4">
        <v>19.420782939910104</v>
      </c>
      <c r="G4">
        <v>19.420000000000002</v>
      </c>
      <c r="I4" s="4">
        <f>D4*G4</f>
        <v>2913.0000000000005</v>
      </c>
    </row>
    <row r="5" spans="4:10">
      <c r="D5">
        <v>30</v>
      </c>
      <c r="E5">
        <v>22.562751967112074</v>
      </c>
      <c r="G5">
        <v>22.57</v>
      </c>
      <c r="I5" s="4">
        <f>G5*D5</f>
        <v>677.1</v>
      </c>
    </row>
    <row r="6" spans="4:10">
      <c r="I6" s="4">
        <f>SUM(I4:I5)</f>
        <v>3590.1000000000004</v>
      </c>
    </row>
    <row r="7" spans="4:10">
      <c r="E7">
        <f>(D4*E4)+(D5*E5)</f>
        <v>3589.9999999998781</v>
      </c>
    </row>
    <row r="8" spans="4:10">
      <c r="E8" s="4"/>
    </row>
    <row r="14" spans="4:10">
      <c r="F14" s="6" t="s">
        <v>15</v>
      </c>
      <c r="G14" s="6" t="s">
        <v>16</v>
      </c>
      <c r="H14" s="6" t="s">
        <v>17</v>
      </c>
      <c r="I14" s="6" t="s">
        <v>18</v>
      </c>
      <c r="J14" s="6" t="s">
        <v>19</v>
      </c>
    </row>
    <row r="15" spans="4:10" ht="180">
      <c r="F15" s="13" t="s">
        <v>20</v>
      </c>
      <c r="G15" s="13" t="s">
        <v>21</v>
      </c>
      <c r="H15" s="5">
        <v>22.57</v>
      </c>
      <c r="I15" s="5">
        <v>30</v>
      </c>
      <c r="J15" s="5">
        <f>H15*I15</f>
        <v>677.1</v>
      </c>
    </row>
    <row r="16" spans="4:10" ht="180">
      <c r="F16" s="13" t="s">
        <v>22</v>
      </c>
      <c r="G16" s="13" t="s">
        <v>23</v>
      </c>
      <c r="H16" s="5">
        <v>19.420000000000002</v>
      </c>
      <c r="I16" s="5">
        <v>150</v>
      </c>
      <c r="J16" s="5">
        <f>H16*I16</f>
        <v>2913.0000000000005</v>
      </c>
    </row>
    <row r="17" spans="10:10" ht="15.75">
      <c r="J17" s="7">
        <f>SUM(J15:J16)</f>
        <v>3590.1000000000004</v>
      </c>
    </row>
    <row r="47" spans="5:10">
      <c r="E47" s="114" t="s">
        <v>24</v>
      </c>
      <c r="F47" s="115"/>
      <c r="G47" s="115"/>
      <c r="H47" s="115"/>
      <c r="I47" s="115"/>
      <c r="J47" s="116"/>
    </row>
    <row r="48" spans="5:10">
      <c r="E48" s="1"/>
      <c r="F48" s="14" t="s">
        <v>25</v>
      </c>
      <c r="G48" s="14" t="s">
        <v>26</v>
      </c>
      <c r="H48" s="14" t="s">
        <v>27</v>
      </c>
      <c r="I48" s="14" t="s">
        <v>28</v>
      </c>
      <c r="J48" s="14" t="s">
        <v>29</v>
      </c>
    </row>
    <row r="49" spans="5:10" ht="120">
      <c r="E49" s="1">
        <v>227</v>
      </c>
      <c r="F49" s="15" t="s">
        <v>30</v>
      </c>
      <c r="G49" s="14" t="s">
        <v>31</v>
      </c>
      <c r="H49" s="1">
        <v>14</v>
      </c>
      <c r="I49" s="1">
        <v>188.3</v>
      </c>
      <c r="J49" s="5">
        <f>H49*I49</f>
        <v>2636.2000000000003</v>
      </c>
    </row>
    <row r="50" spans="5:10" ht="45">
      <c r="E50" s="1">
        <v>228</v>
      </c>
      <c r="F50" s="15" t="s">
        <v>32</v>
      </c>
      <c r="G50" s="14" t="s">
        <v>33</v>
      </c>
      <c r="H50" s="1">
        <v>510</v>
      </c>
      <c r="I50" s="1">
        <v>1.87</v>
      </c>
      <c r="J50" s="5">
        <f>H50*I50</f>
        <v>953.7</v>
      </c>
    </row>
    <row r="51" spans="5:10">
      <c r="E51" s="1"/>
      <c r="F51" s="1"/>
      <c r="G51" s="1"/>
      <c r="H51" s="1"/>
      <c r="I51" s="1"/>
      <c r="J51" s="8">
        <f>SUM(J49:J50)</f>
        <v>3589.9000000000005</v>
      </c>
    </row>
    <row r="52" spans="5:10">
      <c r="E52" s="114" t="s">
        <v>34</v>
      </c>
      <c r="F52" s="115"/>
      <c r="G52" s="115"/>
      <c r="H52" s="115"/>
      <c r="I52" s="115"/>
      <c r="J52" s="116"/>
    </row>
    <row r="53" spans="5:10" ht="60">
      <c r="E53" s="1">
        <v>227</v>
      </c>
      <c r="F53" s="15" t="s">
        <v>35</v>
      </c>
      <c r="G53" s="14" t="s">
        <v>36</v>
      </c>
      <c r="H53" s="1">
        <v>30</v>
      </c>
      <c r="I53" s="1">
        <v>22.57</v>
      </c>
      <c r="J53" s="5">
        <f>H53*I53</f>
        <v>677.1</v>
      </c>
    </row>
    <row r="54" spans="5:10" ht="75">
      <c r="E54" s="1">
        <v>228</v>
      </c>
      <c r="F54" s="15" t="s">
        <v>37</v>
      </c>
      <c r="G54" s="14" t="s">
        <v>36</v>
      </c>
      <c r="H54" s="1">
        <v>150</v>
      </c>
      <c r="I54" s="1">
        <v>19.41</v>
      </c>
      <c r="J54" s="5">
        <f>H54*I54</f>
        <v>2911.5</v>
      </c>
    </row>
    <row r="55" spans="5:10">
      <c r="E55" s="1"/>
      <c r="F55" s="1"/>
      <c r="G55" s="1"/>
      <c r="H55" s="1"/>
      <c r="I55" s="1"/>
      <c r="J55" s="8">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3" t="s">
        <v>38</v>
      </c>
      <c r="F2">
        <v>411</v>
      </c>
      <c r="G2" t="s">
        <v>39</v>
      </c>
      <c r="H2" t="s">
        <v>40</v>
      </c>
    </row>
    <row r="3" spans="5:8" ht="45">
      <c r="E3" s="3" t="s">
        <v>41</v>
      </c>
      <c r="F3">
        <v>186</v>
      </c>
      <c r="G3" t="s">
        <v>39</v>
      </c>
      <c r="H3" t="s">
        <v>40</v>
      </c>
    </row>
    <row r="4" spans="5:8" ht="60">
      <c r="E4" s="3" t="s">
        <v>42</v>
      </c>
      <c r="F4">
        <v>33</v>
      </c>
      <c r="G4" t="s">
        <v>39</v>
      </c>
      <c r="H4" t="s">
        <v>40</v>
      </c>
    </row>
    <row r="5" spans="5:8" ht="45">
      <c r="E5" s="3" t="s">
        <v>38</v>
      </c>
      <c r="F5">
        <v>250</v>
      </c>
      <c r="G5" t="s">
        <v>39</v>
      </c>
      <c r="H5" s="3" t="s">
        <v>43</v>
      </c>
    </row>
    <row r="6" spans="5:8" ht="45">
      <c r="E6" s="3" t="s">
        <v>38</v>
      </c>
      <c r="F6">
        <v>300</v>
      </c>
      <c r="G6" t="s">
        <v>39</v>
      </c>
      <c r="H6" s="3"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http://schemas.microsoft.com/office/infopath/2007/PartnerControls"/>
    <ds:schemaRef ds:uri="http://www.w3.org/XML/1998/namespace"/>
    <ds:schemaRef ds:uri="c7a56a3d-16e2-4b65-9c40-9ed138b763d7"/>
    <ds:schemaRef ds:uri="8d7096d6-fc66-4344-9e3f-2445529a09f6"/>
    <ds:schemaRef ds:uri="http://schemas.microsoft.com/office/2006/metadata/properties"/>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Nikita Chahir</cp:lastModifiedBy>
  <cp:revision/>
  <dcterms:created xsi:type="dcterms:W3CDTF">2022-10-12T13:36:00Z</dcterms:created>
  <dcterms:modified xsi:type="dcterms:W3CDTF">2026-02-17T15:22:59Z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