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yemelyanenko\OneDrive - Global Communities\Desktop\I\RFA Clear 2\"/>
    </mc:Choice>
  </mc:AlternateContent>
  <xr:revisionPtr revIDLastSave="0" documentId="8_{EFD41303-3530-473C-9A09-24BF07A79078}" xr6:coauthVersionLast="47" xr6:coauthVersionMax="47" xr10:uidLastSave="{00000000-0000-0000-0000-000000000000}"/>
  <bookViews>
    <workbookView xWindow="28680" yWindow="-120" windowWidth="29040" windowHeight="17520" activeTab="1" xr2:uid="{CB763AD0-35CE-4DDB-A86C-3783CE049C64}"/>
  </bookViews>
  <sheets>
    <sheet name="Summary" sheetId="2" r:id="rId1"/>
    <sheet name="Budget" sheetId="1" r:id="rId2"/>
    <sheet name="III.  Travel, Transportation &amp; " sheetId="3" r:id="rId3"/>
    <sheet name="V.  Program Training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2" l="1"/>
  <c r="C7" i="2" s="1"/>
  <c r="E3" i="3"/>
  <c r="B1" i="4"/>
  <c r="H40" i="1" l="1"/>
  <c r="H42" i="1"/>
  <c r="H43" i="1"/>
  <c r="H41" i="1"/>
  <c r="I41" i="1" s="1"/>
  <c r="J17" i="1"/>
  <c r="J13" i="1"/>
  <c r="H32" i="1"/>
  <c r="H33" i="1"/>
  <c r="H19" i="1"/>
  <c r="I19" i="1" s="1"/>
  <c r="G47" i="1"/>
  <c r="H47" i="1" s="1"/>
  <c r="G48" i="1"/>
  <c r="H48" i="1" s="1"/>
  <c r="G49" i="1"/>
  <c r="H49" i="1" s="1"/>
  <c r="G50" i="1"/>
  <c r="H50" i="1" s="1"/>
  <c r="G46" i="1"/>
  <c r="H46" i="1" s="1"/>
  <c r="H37" i="1"/>
  <c r="H34" i="1"/>
  <c r="I34" i="1" s="1"/>
  <c r="H29" i="1"/>
  <c r="H14" i="1"/>
  <c r="F26" i="1" s="1"/>
  <c r="H26" i="1" s="1"/>
  <c r="H27" i="1" s="1"/>
  <c r="J35" i="3"/>
  <c r="J36" i="3"/>
  <c r="J34" i="3"/>
  <c r="J33" i="3"/>
  <c r="J32" i="3"/>
  <c r="J31" i="3"/>
  <c r="J30" i="3"/>
  <c r="J29" i="3"/>
  <c r="J28" i="3"/>
  <c r="J27" i="3"/>
  <c r="J26" i="3"/>
  <c r="J25" i="3"/>
  <c r="J24" i="3"/>
  <c r="J23" i="3"/>
  <c r="J22" i="3"/>
  <c r="J21" i="3"/>
  <c r="J20" i="3"/>
  <c r="J19" i="3"/>
  <c r="J18" i="3"/>
  <c r="J17" i="3"/>
  <c r="J16" i="3"/>
  <c r="J15" i="3"/>
  <c r="J12" i="3"/>
  <c r="E51" i="4"/>
  <c r="E48" i="4"/>
  <c r="D37" i="4"/>
  <c r="D31" i="4"/>
  <c r="D38" i="4"/>
  <c r="E38" i="4" s="1"/>
  <c r="E37" i="4"/>
  <c r="D36" i="4"/>
  <c r="E36" i="4" s="1"/>
  <c r="D35" i="4"/>
  <c r="D34" i="4"/>
  <c r="E34" i="4" s="1"/>
  <c r="D33" i="4"/>
  <c r="D32" i="4"/>
  <c r="D15" i="4"/>
  <c r="D14" i="4"/>
  <c r="E14" i="4" s="1"/>
  <c r="D12" i="4"/>
  <c r="D13" i="4"/>
  <c r="E13" i="4" s="1"/>
  <c r="E35" i="4"/>
  <c r="D11" i="4"/>
  <c r="D10" i="4"/>
  <c r="E10" i="4" s="1"/>
  <c r="E31" i="4"/>
  <c r="E32" i="4"/>
  <c r="E33" i="4"/>
  <c r="D17" i="4"/>
  <c r="D16" i="4"/>
  <c r="E15" i="4"/>
  <c r="E11" i="4"/>
  <c r="E12" i="4"/>
  <c r="E16" i="4"/>
  <c r="E17" i="4"/>
  <c r="I43" i="1"/>
  <c r="I42" i="1"/>
  <c r="I40" i="1"/>
  <c r="F24" i="1"/>
  <c r="H23" i="1"/>
  <c r="I23" i="1" s="1"/>
  <c r="H22" i="1"/>
  <c r="I22" i="1" s="1"/>
  <c r="H21" i="1"/>
  <c r="I21" i="1" s="1"/>
  <c r="H20" i="1"/>
  <c r="I20" i="1" s="1"/>
  <c r="H18" i="1"/>
  <c r="H24" i="1" l="1"/>
  <c r="I14" i="1"/>
  <c r="I33" i="1"/>
  <c r="H38" i="1"/>
  <c r="H35" i="1"/>
  <c r="H44" i="1"/>
  <c r="I37" i="1"/>
  <c r="I38" i="1" s="1"/>
  <c r="C18" i="2" s="1"/>
  <c r="J37" i="3"/>
  <c r="E41" i="4"/>
  <c r="E42" i="4" s="1"/>
  <c r="E20" i="4"/>
  <c r="E21" i="4" s="1"/>
  <c r="I48" i="1"/>
  <c r="I29" i="1"/>
  <c r="I30" i="1" s="1"/>
  <c r="C16" i="2" s="1"/>
  <c r="H30" i="1"/>
  <c r="I44" i="1"/>
  <c r="C19" i="2" s="1"/>
  <c r="I32" i="1"/>
  <c r="I18" i="1"/>
  <c r="I49" i="1"/>
  <c r="I50" i="1"/>
  <c r="I47" i="1"/>
  <c r="I24" i="1" l="1"/>
  <c r="C14" i="2" s="1"/>
  <c r="I35" i="1"/>
  <c r="C17" i="2" s="1"/>
  <c r="H51" i="1"/>
  <c r="H52" i="1" s="1"/>
  <c r="I46" i="1"/>
  <c r="I51" i="1" s="1"/>
  <c r="C20" i="2" s="1"/>
  <c r="I26" i="1"/>
  <c r="I27" i="1" s="1"/>
  <c r="C15" i="2" s="1"/>
  <c r="C21" i="2" l="1"/>
  <c r="I5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tc={A7A09BB2-78F9-4E6E-A6D9-782F171D8948}</author>
    <author>tc={E8A51CF6-FF88-4EDA-AB9D-E946CBE1AAAE}</author>
  </authors>
  <commentList>
    <comment ref="H29" authorId="0" shapeId="0" xr:uid="{A7A09BB2-78F9-4E6E-A6D9-782F171D8948}">
      <text>
        <t>[Threaded comment]
Your version of Excel allows you to read this threaded comment; however, any edits to it will get removed if the file is opened in a newer version of Excel. Learn more: https://go.microsoft.com/fwlink/?linkid=870924
Comment:
    Деталі надаються у вкладці Travel, Transportation / Details are provided in the Travel, Transportation  tab</t>
      </text>
    </comment>
    <comment ref="H37" authorId="1" shapeId="0" xr:uid="{E8A51CF6-FF88-4EDA-AB9D-E946CBE1AAA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Деталі надаються у вкладці V.  Program Trainings / Details are provided in the V.  Program Trainings tab
</t>
      </text>
    </comment>
  </commentList>
</comments>
</file>

<file path=xl/sharedStrings.xml><?xml version="1.0" encoding="utf-8"?>
<sst xmlns="http://schemas.openxmlformats.org/spreadsheetml/2006/main" count="233" uniqueCount="155">
  <si>
    <t>Unit</t>
  </si>
  <si>
    <t xml:space="preserve">I.  Personnel </t>
  </si>
  <si>
    <t>Month</t>
  </si>
  <si>
    <t>Subtotal - Personnel</t>
  </si>
  <si>
    <t>Lump Sum</t>
  </si>
  <si>
    <t>Subtotal  - Fringe Benefits</t>
  </si>
  <si>
    <t>Day</t>
  </si>
  <si>
    <t>Subtotal  - Travel, Transportation &amp; Per Diem</t>
  </si>
  <si>
    <t>Subtotal - Equipment and Supplies</t>
  </si>
  <si>
    <t>V.  Program Trainings</t>
  </si>
  <si>
    <t>Subtotal - Program Trainings</t>
  </si>
  <si>
    <t xml:space="preserve">Lump Sum </t>
  </si>
  <si>
    <t>Subtotal  -  Other Program Activities</t>
  </si>
  <si>
    <t>Subtotal  - Other Direct Costs</t>
  </si>
  <si>
    <t>VIII. TOTAL Program Budget</t>
  </si>
  <si>
    <t>Тривалість заходу (дні) / Duration (days)</t>
  </si>
  <si>
    <t>Кількість заходів / Number of events</t>
  </si>
  <si>
    <t>Кількість учасників заходу / Number of participants per event</t>
  </si>
  <si>
    <t>Кількість тренерів заходу / Number of trainers per event</t>
  </si>
  <si>
    <t>Вартість одиниці/Вартість одиниці/cost for the unit of measurement</t>
  </si>
  <si>
    <t>Одиниця/item</t>
  </si>
  <si>
    <t>Разом/Total</t>
  </si>
  <si>
    <t>РАЗОМ/TOTAL</t>
  </si>
  <si>
    <t>Cost for 1 events</t>
  </si>
  <si>
    <t xml:space="preserve">Назва заходу, місто (назва міста, громади) проведення / Title of event, place (city, community) of conducting:  </t>
  </si>
  <si>
    <t xml:space="preserve">Participants refreshment / Харчування учасників  </t>
  </si>
  <si>
    <t xml:space="preserve">Participants accommodation / Проживання учасників 
</t>
  </si>
  <si>
    <t>for example/ приклад: $30 * 1 day * 5 participants / 30$ * 1 день * 5 учасників</t>
  </si>
  <si>
    <t xml:space="preserve">Trainers' remuneration (TBD or name - the Trainers' remuneration costs  have to be included in the event budget only if trainers are not members of the sub-grant team or their days/hours are included in the VI. Other Program Activities) / Винагорода тренерам (витрати на тренерів включаються в бюджет заходів, тільки якщо вони не члени команди субгранту або їх дні/години занесені в VI. Інші прямі активності) (ПІБ якщо знаєте хто):  </t>
  </si>
  <si>
    <t xml:space="preserve">Materials (hand-outs) for the participants / Роздаткові матеріали </t>
  </si>
  <si>
    <t xml:space="preserve">Проїзд тренерів (ПІБ) / Travel of trainers (Trainers Names TBD): </t>
  </si>
  <si>
    <t>for example/ приклад: 1 event * 2 trainers  * $20 / 1 захід  * 2 тренери * 20 дол</t>
  </si>
  <si>
    <t xml:space="preserve">Participants travel / Проїзд учасників: 
</t>
  </si>
  <si>
    <t>for example/ приклад: 2 trainers* 1 events* 1 day* $100 rate /2 тренера* 1 подія* 1 день* 100$</t>
  </si>
  <si>
    <t>Please provide the details / Будь ласка, додайти опис, що саме планується у складі роздаткового матеріалу: 
for example/ приклад: $3.5 * 20 participants / 3.5 дол * 20 учаснииків.  Hand-outs  for the participants: pen, notebook, individual masks and hand antiseptics, printed materials / роздатковий матеріал для учасників: ручка, блокнот, індивідуальні маски та антисептики для рук, друкована продукція</t>
  </si>
  <si>
    <t>for example/ приклад: оренда конференц залу  в м. Чернівці 1 день (8 годин)  * 100 дол. / rent of a conference hall in Chernivtsi for 1 day (8 hours) * $100</t>
  </si>
  <si>
    <t>Budget NOTES / Опис бюджету</t>
  </si>
  <si>
    <t xml:space="preserve">місто (назва міста, громади) проведення / place (city, community) of conducting:  </t>
  </si>
  <si>
    <t xml:space="preserve">Renting premise / Оренда приміщення </t>
  </si>
  <si>
    <t>Додайте сюди посилання на номер № у Робочому плані проєкту в Технічній заявці, де йде мова про цей захід / Add here the reference (№) to the Work Plan number in the Technical Application where this activity is described</t>
  </si>
  <si>
    <t>for example/ приклад: Task 1. General organizational tasks for project  1.4 The conference on project results / Завдання 1. Загальні організаційні завдання проекту 1. Конференція за підсумками проекту</t>
  </si>
  <si>
    <t xml:space="preserve">Підсумок - Тренінги та Зустрічі/Total Trainings, Meetings </t>
  </si>
  <si>
    <t>Number of events:</t>
  </si>
  <si>
    <t>*</t>
  </si>
  <si>
    <t>Ви можете додавати необхідну кількість тренінгів/заходів</t>
  </si>
  <si>
    <t>You can add the required number of trainings/events</t>
  </si>
  <si>
    <t xml:space="preserve">for example/ приклад: 2 trainers* 1 event * 1 day *$25  </t>
  </si>
  <si>
    <t>for example/ приклад: оренда конференц залу  в м. Чернівці 2 дні   *3 events *  100 дол. / rent of a conference hall in Chernivtsi for 2 days  *3 дні *  $100</t>
  </si>
  <si>
    <t>for example/ приклад: 3 events * 2 trainers  * $20 / 3 заходи  * 2 тренери * 20 дол</t>
  </si>
  <si>
    <t>for example/ приклад: 1 event * 20 participants * $10 / 1 захід  * 5 учасників з інших населених пунктів громади * 10 дол</t>
  </si>
  <si>
    <t>for example/ приклад: 3 event * 20 participants* $10 / 3 заходи  * 20 учасників  * 10 дол</t>
  </si>
  <si>
    <t>for example/ приклад: $30 * 2 day *3 events* 20 participants / 30$ * 2 дні *3 заходи* 20 учасників</t>
  </si>
  <si>
    <t>for example/ приклад: 2 trainers* 3 events *2 days *$25  / 2 тренера* 3 події *2 дні *25$</t>
  </si>
  <si>
    <t xml:space="preserve">Trainers accommodation / Проживання тренерів </t>
  </si>
  <si>
    <t>Trainers travel (Name)  / Проїзд тренерів (ПІБ) :</t>
  </si>
  <si>
    <t>for example/ приклад: 2 trainers* 3 events* 2 day* $100 rate /2 тренера* 2 заходи* 3 дні* 100$</t>
  </si>
  <si>
    <t>for example/ приклад: (20 осіб +2 тренера) * 3 події* 2 дні * $20 / (20 persons +2 trainers) * 3 events * 2 days *20 дол</t>
  </si>
  <si>
    <t>for example/ приклад: (20 осіб +2 тренера) * 1 подія* 1 день * $20 / (20 persons +2 trainers) * 1 events * 1 day * 20 дол</t>
  </si>
  <si>
    <t>Detailed budget</t>
  </si>
  <si>
    <t xml:space="preserve">транспорт та добові/Travel, Transportation </t>
  </si>
  <si>
    <t xml:space="preserve">Name of the project / Назва проекту: </t>
  </si>
  <si>
    <t>Expected timeframe of the project implementation / Очікувані часові рамки реалізації проекту:</t>
  </si>
  <si>
    <t>Категорія витрат/items</t>
  </si>
  <si>
    <t>Місто початку відрядження / town beginning of the trip</t>
  </si>
  <si>
    <t>До міста/to the town</t>
  </si>
  <si>
    <t>Кінцеве місто/final town</t>
  </si>
  <si>
    <r>
      <rPr>
        <b/>
        <sz val="9"/>
        <color indexed="8"/>
        <rFont val="Arial"/>
        <family val="2"/>
        <charset val="204"/>
      </rPr>
      <t xml:space="preserve">Відстань, км </t>
    </r>
    <r>
      <rPr>
        <b/>
        <u/>
        <sz val="9"/>
        <color indexed="8"/>
        <rFont val="Arial"/>
        <family val="2"/>
        <charset val="204"/>
      </rPr>
      <t>(для поїздок автомобілем)</t>
    </r>
    <r>
      <rPr>
        <b/>
        <sz val="9"/>
        <color indexed="8"/>
        <rFont val="Arial"/>
        <family val="2"/>
        <charset val="204"/>
      </rPr>
      <t xml:space="preserve">  на / Distance, km (for travel by car)</t>
    </r>
  </si>
  <si>
    <t>Одиниця/unit of measurement</t>
  </si>
  <si>
    <t>Вартість одиниці (квитка / км ) /cost for the unit (ticket / km) of measurement, $ USD</t>
  </si>
  <si>
    <t>Кількість/Number of units</t>
  </si>
  <si>
    <t>Сума заявки/Application sum</t>
  </si>
  <si>
    <t>2</t>
  </si>
  <si>
    <t>3</t>
  </si>
  <si>
    <t>4</t>
  </si>
  <si>
    <t>5</t>
  </si>
  <si>
    <t>9=(5)*7*8</t>
  </si>
  <si>
    <t xml:space="preserve">Регіональні відрядження/Regional  Travel, Transportation </t>
  </si>
  <si>
    <t>а) Поїздом, автобусом / a) By train, bus</t>
  </si>
  <si>
    <t>Lviv</t>
  </si>
  <si>
    <t xml:space="preserve">Chernivtsi </t>
  </si>
  <si>
    <t>х</t>
  </si>
  <si>
    <t xml:space="preserve">квіток /ticket </t>
  </si>
  <si>
    <t>б) Поїздки автомобілем / b)  Trips by car</t>
  </si>
  <si>
    <t>поїздки/trips</t>
  </si>
  <si>
    <t>Nedobaivtsy (Chernivtsi obl)</t>
  </si>
  <si>
    <t xml:space="preserve">км / km </t>
  </si>
  <si>
    <t>Veliky Kuchuriv (Chernivtsi obl)</t>
  </si>
  <si>
    <t xml:space="preserve">в) Добові -  Per diem </t>
  </si>
  <si>
    <t>діб/days</t>
  </si>
  <si>
    <t>c) Проживання = accommodation</t>
  </si>
  <si>
    <t>РАЗОМ - відрядження, транспорт та добові/TOTAL  - Travel, Transportation &amp; Per Diem</t>
  </si>
  <si>
    <t>CLEAR</t>
  </si>
  <si>
    <t>Бухгалтер / Accountant, ПІБ / Name</t>
  </si>
  <si>
    <t>Project manager / Прєктний менеджер, ПІБ / Name</t>
  </si>
  <si>
    <t xml:space="preserve">Прєктний координатор (5 громад) /  Project Coordinator (5 communities), ПІБ / Name  </t>
  </si>
  <si>
    <t>Please fill in tab III. Travel, Transportation &amp; . The total amount of travel expenses will be displayed here automatically / Прохання заповнити вкладку III.  Travel, Transportation &amp;  . Загальну сума витрат на поїздки буде відобрежена здесь автоматично</t>
  </si>
  <si>
    <t>Please justify the necessity of purchasing equipment for the organization: who and where will the equipment be used / Обгрунтуйте , будь ласка, необхідність закупівлі обладнання для організації: хто та де буде обладнанням користуватися</t>
  </si>
  <si>
    <t>Please add the budget for each event in the Program Trainings tab. The amount of all expenses for events and trainings will be automatically added to the general budget. / Будь ласка, у вкладці  Program Trainings додайте бюджет кожного заходу. Сума усіх витрат по заходам та тренінгам автоматично підтягниться в загальний бюджет.</t>
  </si>
  <si>
    <t>I.  Personnel:   Brief description of duties/ Короткий опис обов’язків</t>
  </si>
  <si>
    <t>II.  Fringe Benefits: the amount of the Single Social Contribution is calculated automatically / сума Єдиного Соціального внеску розраховується автоматично</t>
  </si>
  <si>
    <t>II.  Fringe Benefits / Соціальні внески</t>
  </si>
  <si>
    <t>Наприклад: транспортні послуги на дистрибуцію / For example: transport services for distribution</t>
  </si>
  <si>
    <t>Office Rent &amp; Utilities / Оренда офісу та комунальні послуги</t>
  </si>
  <si>
    <t>Postage / Почтові послуги</t>
  </si>
  <si>
    <t>Office Printer Service / Обслуговування офісних принтерів</t>
  </si>
  <si>
    <t>Bank Expenses / Витрати банку</t>
  </si>
  <si>
    <t>Communications (Internet) /  Комунікації (Інтернет тощо)</t>
  </si>
  <si>
    <t>Комунікаційний менеджер, ПІБ / Communication manager, full name</t>
  </si>
  <si>
    <t>for example/ приклад: Project accountant  Ivanenko Hanna Ivanivna, duties: current and strategic planning of the financial resources of the NGO Ensuring timely preparation of financial reports of the Organization the project / Бухгалтер проекту Іваненко Ганна Іванівна, обов'язки:   поточне та стратегічне планування фінансових ресурсів ГО забезпечення вчасної підготовки фінансових звітів Організації за проектом 
Сontract with private entrepreneur / угода з ФОП 8 місяців* 50% * 800 дол</t>
  </si>
  <si>
    <r>
      <t xml:space="preserve">for example/ приклад: The project managerВолодимир Volodymyr Bylonozko is the head of the organization, duties: </t>
    </r>
    <r>
      <rPr>
        <sz val="10"/>
        <color theme="1"/>
        <rFont val="Arial"/>
        <family val="2"/>
        <charset val="204"/>
      </rPr>
      <t xml:space="preserve">General project management, coordination of consultants and project experts / Проєктний менеджер Володимир Білоножко є головою організації, обов'язки: загальне керівництво проєктом, координація консультантів та експертів проєкту </t>
    </r>
    <r>
      <rPr>
        <sz val="10"/>
        <color theme="1"/>
        <rFont val="Calibri"/>
        <family val="2"/>
        <scheme val="minor"/>
      </rPr>
      <t xml:space="preserve">
Fixed-term employment agreement / буде працювати за  строковим  трудовим договором: 8 місяців* 50% * 1000 дол.</t>
    </r>
  </si>
  <si>
    <t xml:space="preserve">for example/ приклад: Комунікаційний менеджер, Петренко Марія, функції: Ведення сторінок, дизайн, реклама в соцмережах проєкт та його результати - 15 днів. Поїздки у громади для збору інформації та інформаційного супроводу заходів в громадах - 15 днів.
Page management, design, social media advertising The project and its results – 15 days. Trips to communities to collect information and informational support of events in communities – 15 days.
Разом / Total: 30 days
</t>
  </si>
  <si>
    <t>Наприклад: послуги з друку промо-матеріалів / For example: services for printing promotional materials</t>
  </si>
  <si>
    <t>V.  Program Trainings / Програмні тренінги - заходи</t>
  </si>
  <si>
    <t>Program Trainings / Програмні тренінги - заходи</t>
  </si>
  <si>
    <t>For example: Office Supplies / Наприклад: Канцелярське приладдя</t>
  </si>
  <si>
    <t>For example: Laptops &amp; Accessories / Наприклад: ноутбуки та аксесуари</t>
  </si>
  <si>
    <t xml:space="preserve"> Travel, Transportation &amp; Per Diem / Проїзд, транспорт і добові</t>
  </si>
  <si>
    <t>III.  Travel, Transportation &amp; Per Diem / Проїзд, транспорт і добові</t>
  </si>
  <si>
    <t>Fringe Benefits - Labor Agreements and Civil Low Agreements (Single Social Contribution 22%) / Додаткові пільги  для трудових угод та цивільно-правових угод (ЄСВ 22%)</t>
  </si>
  <si>
    <t>Name of RCSO / Назва організації</t>
  </si>
  <si>
    <t>III.  Travel, Transportation &amp; Per Diem /  / Проїзд, транспорт і добові</t>
  </si>
  <si>
    <t>IV. Equipment and Supplies  / Обладнання та витратні матеріали</t>
  </si>
  <si>
    <t>a. Labor Agreements, including civil low agreements / a. Трудові договори, в тому числі цивільно-правові</t>
  </si>
  <si>
    <t>b. Private Entrepreneurs / b. Приватні підприємці</t>
  </si>
  <si>
    <t>Budget Detail / Бюджетні статті</t>
  </si>
  <si>
    <t xml:space="preserve">Unit / Одиниця виміру </t>
  </si>
  <si>
    <t>Quantity / Кількість персоналу на одну позицію</t>
  </si>
  <si>
    <t>Координатори громад / Community coordinators (Names / ПІБ) / 2 особи / persons</t>
  </si>
  <si>
    <t xml:space="preserve">LOE / Обсяг зайнятості (%) </t>
  </si>
  <si>
    <t>Number of units / Кількість одиниць</t>
  </si>
  <si>
    <t>Unit Cost / Вартість одиниці, $ USD</t>
  </si>
  <si>
    <t>Amt (US$) / Сума</t>
  </si>
  <si>
    <t>Загальна сума заявки/Total, $ USD</t>
  </si>
  <si>
    <t>VІ. Other Program Activities / Інші програмні активності</t>
  </si>
  <si>
    <r>
      <t xml:space="preserve">VІ. Other Program Activities / Інші Програмні активності - </t>
    </r>
    <r>
      <rPr>
        <sz val="10"/>
        <color theme="1"/>
        <rFont val="Calibri"/>
        <family val="2"/>
        <charset val="204"/>
        <scheme val="minor"/>
      </rPr>
      <t>До інших програмних витрат входять витрати на підтримку програмної діяльності, які не війшли в треніги/заходи. Наприклад друк промоматеріалів, трансопртні послуги на дістрібюцію адресної допомоги, консултаційні послуги з праврових питань тощо/ Other program costs include program support costs that are not included in training/events. For example, printing of promotional materials, transport services for the distribution of targeted assistance, consulting services on legal issues etc.</t>
    </r>
  </si>
  <si>
    <t xml:space="preserve"> VII. Other Direct Costs - Інші прямі витрати</t>
  </si>
  <si>
    <r>
      <t xml:space="preserve"> VII. Other Direct Costs - Інші прямі витрати. </t>
    </r>
    <r>
      <rPr>
        <sz val="10"/>
        <color theme="1"/>
        <rFont val="Calibri"/>
        <family val="2"/>
        <charset val="204"/>
        <scheme val="minor"/>
      </rPr>
      <t>Сюда включені витрати на отримання офісу та операційної діяльності (оренда, комунальні, поштові полсуги, банківські витрати тощо) / Other direct costs include office and operational costs (office rent, utilities, postal fees, bank charges, etc.)</t>
    </r>
  </si>
  <si>
    <t>1.1.</t>
  </si>
  <si>
    <t>1.2.</t>
  </si>
  <si>
    <t>1.3.</t>
  </si>
  <si>
    <t>Detailed budget / Детальний бюджет</t>
  </si>
  <si>
    <t>Очікуваний період виконання/Duration:</t>
  </si>
  <si>
    <t>INPUT CATEGORIES / ВИХІДНІ КАТЕГОРІЇ</t>
  </si>
  <si>
    <t xml:space="preserve">Total Program US$ / Загальна вартість Програми у доларах США </t>
  </si>
  <si>
    <t>Budget Proposal</t>
  </si>
  <si>
    <t>Year 1 (August 16, 2023 -December 31, 2023) (4.5 Months)</t>
  </si>
  <si>
    <t>CLEAR-RFA-02-2023</t>
  </si>
  <si>
    <t>Фахівець з закупівель / Procurement specialist</t>
  </si>
  <si>
    <t>for example/ приклад: Фахівець з закупівель Серко Марія Іванівна, обов"язки: закупівлі гуманітраних наборів, оформлення відбору постачальників згідно з вимогами політики з закупівель та вимог донора / Procurement Specialist Maria Ivanivna Serko, responsibilities: procurement of humanitarian kits, selection of suppliers in accordance with the requirements of the procurement policy and donor requirements.</t>
  </si>
  <si>
    <t>* The figures of salary, remuneration and other expenses given in the budget (columns 4-5) are provided only for example!!!</t>
  </si>
  <si>
    <t>* Наведені в кошторисі цифри заробітної плати, винагороди та інших видатків  (колонки 4-5) наведені лише для прикладу!!!</t>
  </si>
  <si>
    <t>Додайте сюди посилання на номер № у Робочому плані проєкту в Технічній заявці, де йде мова про цей захід та дати проведення/ Add here the reference (№) to the Work Plan number in the Technical Application where this activity is described and date of implementation.</t>
  </si>
  <si>
    <t>for example/ приклад: Task 1. General organizational tasks for project  1.4 The conference on project results, December 2023 / Завдання 1. Загальні організаційні завдання проекту 1. Конференція за підсумками проекту, грудень 2023</t>
  </si>
  <si>
    <t>Add details:
- the purpose of the project team members' trip + reference to the item of the work plan in the application (technical proposal);
- Title or Name of the members of the project team specified in the budget in section I. Personnel</t>
  </si>
  <si>
    <t xml:space="preserve">Додайте деталі:
- мета поїздки членів команди проєкту + посилання на пункт робочого плану у заявці (технічній пропозиції); 
- хто  (посада, ПІБ) з членів команду проєкти , вказаних в бюджеті в розділі I.  Personnel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</si>
</sst>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$&quot;#,##0_);[Red]\(&quot;$&quot;#,##0\)"/>
    <numFmt numFmtId="8" formatCode="&quot;$&quot;#,##0.00_);[Red]\(&quot;$&quot;#,##0.00\)"/>
    <numFmt numFmtId="164" formatCode="&quot;$&quot;#,##0.00;[Red]&quot;$&quot;#,##0.00"/>
    <numFmt numFmtId="165" formatCode="[$$-409]#,##0.00;[Red][$$-409]#,##0.00"/>
    <numFmt numFmtId="166" formatCode="0_);[Red]\(0\)"/>
    <numFmt numFmtId="167" formatCode="&quot;$&quot;#,##0"/>
    <numFmt numFmtId="168" formatCode="&quot;$&quot;#,##0.00"/>
    <numFmt numFmtId="169" formatCode="[$$-409]#,##0.00"/>
  </numFmts>
  <fonts count="3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b/>
      <i/>
      <sz val="10"/>
      <name val="Arial"/>
      <family val="2"/>
    </font>
    <font>
      <sz val="10"/>
      <name val="Arial"/>
      <family val="2"/>
      <charset val="204"/>
    </font>
    <font>
      <sz val="9"/>
      <color theme="1"/>
      <name val="Arial"/>
      <family val="2"/>
    </font>
    <font>
      <sz val="9"/>
      <color rgb="FFFF0000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</font>
    <font>
      <b/>
      <sz val="9"/>
      <color rgb="FF0000FF"/>
      <name val="Arial"/>
      <family val="2"/>
      <charset val="204"/>
    </font>
    <font>
      <sz val="10"/>
      <name val="Calibri"/>
      <family val="2"/>
      <charset val="204"/>
    </font>
    <font>
      <b/>
      <sz val="9"/>
      <color rgb="FF000000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rgb="FF656565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u/>
      <sz val="9"/>
      <name val="Arial"/>
      <family val="2"/>
    </font>
    <font>
      <b/>
      <sz val="9"/>
      <color indexed="8"/>
      <name val="Arial"/>
      <family val="2"/>
      <charset val="204"/>
    </font>
    <font>
      <b/>
      <u/>
      <sz val="9"/>
      <color indexed="8"/>
      <name val="Arial"/>
      <family val="2"/>
      <charset val="204"/>
    </font>
    <font>
      <b/>
      <u/>
      <sz val="9"/>
      <color rgb="FF0000FF"/>
      <name val="Arial"/>
      <family val="2"/>
      <charset val="204"/>
    </font>
    <font>
      <sz val="8"/>
      <color theme="1"/>
      <name val="Arial"/>
      <family val="2"/>
      <charset val="204"/>
    </font>
    <font>
      <b/>
      <i/>
      <sz val="10"/>
      <color rgb="FF000000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sz val="12"/>
      <name val="Arial"/>
      <family val="2"/>
      <charset val="204"/>
    </font>
    <font>
      <sz val="11"/>
      <name val="Calibri"/>
      <family val="2"/>
      <charset val="204"/>
    </font>
    <font>
      <b/>
      <sz val="9"/>
      <color rgb="FFFF0000"/>
      <name val="Arial"/>
      <family val="2"/>
    </font>
    <font>
      <b/>
      <sz val="9"/>
      <color rgb="FFFF0000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3"/>
      <name val="Arial"/>
      <family val="2"/>
    </font>
    <font>
      <b/>
      <sz val="9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  <fill>
      <patternFill patternType="solid">
        <fgColor indexed="4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99"/>
        <bgColor rgb="FFFFFF99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9" fontId="9" fillId="0" borderId="0" applyFont="0" applyFill="0" applyBorder="0" applyAlignment="0" applyProtection="0"/>
  </cellStyleXfs>
  <cellXfs count="248">
    <xf numFmtId="0" fontId="0" fillId="0" borderId="0" xfId="0"/>
    <xf numFmtId="0" fontId="2" fillId="0" borderId="0" xfId="1" applyFont="1" applyAlignment="1">
      <alignment horizontal="left" wrapText="1"/>
    </xf>
    <xf numFmtId="9" fontId="10" fillId="0" borderId="8" xfId="1" applyNumberFormat="1" applyFont="1" applyBorder="1" applyAlignment="1">
      <alignment horizontal="center" vertical="center"/>
    </xf>
    <xf numFmtId="164" fontId="6" fillId="0" borderId="8" xfId="1" applyNumberFormat="1" applyFont="1" applyBorder="1" applyAlignment="1">
      <alignment horizontal="center" vertical="center"/>
    </xf>
    <xf numFmtId="37" fontId="3" fillId="0" borderId="8" xfId="1" applyNumberFormat="1" applyFont="1" applyBorder="1" applyAlignment="1">
      <alignment horizontal="center" vertical="center"/>
    </xf>
    <xf numFmtId="9" fontId="3" fillId="0" borderId="8" xfId="1" applyNumberFormat="1" applyFont="1" applyBorder="1" applyAlignment="1">
      <alignment horizontal="center" vertical="center"/>
    </xf>
    <xf numFmtId="164" fontId="10" fillId="0" borderId="8" xfId="1" applyNumberFormat="1" applyFont="1" applyBorder="1" applyAlignment="1">
      <alignment horizontal="center" vertical="center"/>
    </xf>
    <xf numFmtId="164" fontId="3" fillId="0" borderId="8" xfId="1" applyNumberFormat="1" applyFont="1" applyBorder="1" applyAlignment="1">
      <alignment horizontal="center" vertical="center"/>
    </xf>
    <xf numFmtId="166" fontId="6" fillId="4" borderId="8" xfId="1" applyNumberFormat="1" applyFont="1" applyFill="1" applyBorder="1" applyAlignment="1">
      <alignment horizontal="center" vertical="center"/>
    </xf>
    <xf numFmtId="168" fontId="7" fillId="0" borderId="10" xfId="0" applyNumberFormat="1" applyFont="1" applyBorder="1" applyAlignment="1">
      <alignment wrapText="1"/>
    </xf>
    <xf numFmtId="0" fontId="7" fillId="0" borderId="0" xfId="0" applyFont="1"/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8" fontId="18" fillId="0" borderId="0" xfId="0" applyNumberFormat="1" applyFont="1"/>
    <xf numFmtId="38" fontId="7" fillId="0" borderId="0" xfId="0" applyNumberFormat="1" applyFont="1"/>
    <xf numFmtId="0" fontId="20" fillId="0" borderId="10" xfId="0" applyFont="1" applyBorder="1" applyAlignment="1">
      <alignment wrapText="1"/>
    </xf>
    <xf numFmtId="6" fontId="7" fillId="0" borderId="0" xfId="0" applyNumberFormat="1" applyFont="1"/>
    <xf numFmtId="168" fontId="7" fillId="0" borderId="11" xfId="0" applyNumberFormat="1" applyFont="1" applyBorder="1" applyAlignment="1">
      <alignment wrapText="1"/>
    </xf>
    <xf numFmtId="6" fontId="7" fillId="0" borderId="12" xfId="0" applyNumberFormat="1" applyFont="1" applyBorder="1"/>
    <xf numFmtId="38" fontId="7" fillId="0" borderId="12" xfId="0" applyNumberFormat="1" applyFont="1" applyBorder="1"/>
    <xf numFmtId="168" fontId="17" fillId="0" borderId="13" xfId="0" applyNumberFormat="1" applyFont="1" applyBorder="1" applyAlignment="1">
      <alignment wrapText="1"/>
    </xf>
    <xf numFmtId="0" fontId="17" fillId="0" borderId="14" xfId="0" applyFont="1" applyBorder="1"/>
    <xf numFmtId="6" fontId="17" fillId="0" borderId="14" xfId="0" applyNumberFormat="1" applyFont="1" applyBorder="1"/>
    <xf numFmtId="169" fontId="17" fillId="0" borderId="15" xfId="0" applyNumberFormat="1" applyFont="1" applyBorder="1"/>
    <xf numFmtId="168" fontId="19" fillId="0" borderId="0" xfId="0" applyNumberFormat="1" applyFont="1" applyAlignment="1">
      <alignment wrapText="1"/>
    </xf>
    <xf numFmtId="6" fontId="20" fillId="0" borderId="0" xfId="0" applyNumberFormat="1" applyFont="1" applyAlignment="1">
      <alignment horizontal="right"/>
    </xf>
    <xf numFmtId="38" fontId="20" fillId="0" borderId="0" xfId="0" applyNumberFormat="1" applyFont="1" applyAlignment="1">
      <alignment horizontal="right"/>
    </xf>
    <xf numFmtId="168" fontId="20" fillId="0" borderId="0" xfId="0" applyNumberFormat="1" applyFont="1" applyAlignment="1">
      <alignment horizontal="right"/>
    </xf>
    <xf numFmtId="0" fontId="0" fillId="0" borderId="0" xfId="0" applyAlignment="1">
      <alignment wrapText="1"/>
    </xf>
    <xf numFmtId="0" fontId="16" fillId="0" borderId="0" xfId="0" applyFont="1" applyAlignment="1">
      <alignment horizontal="center"/>
    </xf>
    <xf numFmtId="168" fontId="7" fillId="0" borderId="0" xfId="0" applyNumberFormat="1" applyFont="1"/>
    <xf numFmtId="167" fontId="7" fillId="0" borderId="0" xfId="0" applyNumberFormat="1" applyFont="1"/>
    <xf numFmtId="167" fontId="7" fillId="0" borderId="12" xfId="0" applyNumberFormat="1" applyFont="1" applyBorder="1"/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21" fillId="5" borderId="20" xfId="0" applyFont="1" applyFill="1" applyBorder="1" applyAlignment="1">
      <alignment horizontal="center"/>
    </xf>
    <xf numFmtId="0" fontId="0" fillId="5" borderId="21" xfId="0" applyFill="1" applyBorder="1"/>
    <xf numFmtId="0" fontId="21" fillId="5" borderId="22" xfId="0" applyFont="1" applyFill="1" applyBorder="1" applyAlignment="1">
      <alignment horizontal="center" wrapText="1"/>
    </xf>
    <xf numFmtId="168" fontId="14" fillId="6" borderId="4" xfId="0" applyNumberFormat="1" applyFont="1" applyFill="1" applyBorder="1" applyAlignment="1">
      <alignment horizontal="left" vertical="top" wrapText="1"/>
    </xf>
    <xf numFmtId="168" fontId="14" fillId="7" borderId="6" xfId="0" applyNumberFormat="1" applyFont="1" applyFill="1" applyBorder="1" applyAlignment="1">
      <alignment horizontal="left" vertical="top" wrapText="1"/>
    </xf>
    <xf numFmtId="168" fontId="12" fillId="8" borderId="0" xfId="0" applyNumberFormat="1" applyFont="1" applyFill="1" applyAlignment="1">
      <alignment wrapText="1"/>
    </xf>
    <xf numFmtId="0" fontId="12" fillId="8" borderId="0" xfId="0" applyFont="1" applyFill="1"/>
    <xf numFmtId="6" fontId="12" fillId="8" borderId="0" xfId="0" applyNumberFormat="1" applyFont="1" applyFill="1"/>
    <xf numFmtId="6" fontId="12" fillId="9" borderId="16" xfId="0" applyNumberFormat="1" applyFont="1" applyFill="1" applyBorder="1"/>
    <xf numFmtId="168" fontId="9" fillId="0" borderId="0" xfId="0" applyNumberFormat="1" applyFont="1" applyAlignment="1">
      <alignment wrapText="1"/>
    </xf>
    <xf numFmtId="0" fontId="9" fillId="0" borderId="0" xfId="0" applyFont="1"/>
    <xf numFmtId="168" fontId="9" fillId="0" borderId="0" xfId="0" applyNumberFormat="1" applyFont="1"/>
    <xf numFmtId="0" fontId="9" fillId="0" borderId="16" xfId="0" applyFont="1" applyBorder="1"/>
    <xf numFmtId="0" fontId="9" fillId="0" borderId="0" xfId="0" applyFont="1" applyAlignment="1">
      <alignment horizontal="right"/>
    </xf>
    <xf numFmtId="0" fontId="5" fillId="0" borderId="0" xfId="0" applyFont="1"/>
    <xf numFmtId="49" fontId="5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0" fontId="1" fillId="0" borderId="0" xfId="0" applyFont="1"/>
    <xf numFmtId="0" fontId="22" fillId="0" borderId="0" xfId="0" applyFont="1"/>
    <xf numFmtId="49" fontId="4" fillId="0" borderId="0" xfId="0" applyNumberFormat="1" applyFont="1" applyAlignment="1">
      <alignment horizontal="left"/>
    </xf>
    <xf numFmtId="2" fontId="5" fillId="0" borderId="0" xfId="0" applyNumberFormat="1" applyFont="1"/>
    <xf numFmtId="0" fontId="0" fillId="0" borderId="0" xfId="0" applyAlignment="1">
      <alignment horizontal="left" vertical="center"/>
    </xf>
    <xf numFmtId="0" fontId="4" fillId="0" borderId="0" xfId="0" applyFont="1"/>
    <xf numFmtId="49" fontId="23" fillId="0" borderId="0" xfId="0" applyNumberFormat="1" applyFont="1" applyAlignment="1">
      <alignment horizontal="center"/>
    </xf>
    <xf numFmtId="0" fontId="3" fillId="0" borderId="0" xfId="0" applyFont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23" xfId="0" applyFont="1" applyBorder="1" applyAlignment="1">
      <alignment horizontal="center" vertical="center"/>
    </xf>
    <xf numFmtId="49" fontId="17" fillId="0" borderId="24" xfId="0" applyNumberFormat="1" applyFont="1" applyBorder="1" applyAlignment="1">
      <alignment horizontal="center" wrapText="1"/>
    </xf>
    <xf numFmtId="49" fontId="17" fillId="0" borderId="23" xfId="0" applyNumberFormat="1" applyFont="1" applyBorder="1" applyAlignment="1">
      <alignment horizontal="center" wrapText="1"/>
    </xf>
    <xf numFmtId="0" fontId="17" fillId="0" borderId="23" xfId="0" applyFont="1" applyBorder="1" applyAlignment="1">
      <alignment horizontal="center" wrapText="1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26" fillId="0" borderId="4" xfId="0" applyFont="1" applyBorder="1"/>
    <xf numFmtId="49" fontId="27" fillId="0" borderId="28" xfId="0" applyNumberFormat="1" applyFont="1" applyBorder="1"/>
    <xf numFmtId="49" fontId="7" fillId="0" borderId="5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167" fontId="7" fillId="0" borderId="25" xfId="0" applyNumberFormat="1" applyFont="1" applyBorder="1" applyAlignment="1">
      <alignment horizontal="center"/>
    </xf>
    <xf numFmtId="6" fontId="7" fillId="0" borderId="5" xfId="0" applyNumberFormat="1" applyFont="1" applyBorder="1" applyAlignment="1">
      <alignment horizontal="center"/>
    </xf>
    <xf numFmtId="1" fontId="7" fillId="0" borderId="5" xfId="0" applyNumberFormat="1" applyFont="1" applyBorder="1" applyAlignment="1">
      <alignment horizontal="center"/>
    </xf>
    <xf numFmtId="0" fontId="7" fillId="0" borderId="5" xfId="0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center" vertical="center"/>
    </xf>
    <xf numFmtId="49" fontId="20" fillId="0" borderId="5" xfId="0" applyNumberFormat="1" applyFont="1" applyBorder="1" applyAlignment="1">
      <alignment horizontal="center" vertical="center"/>
    </xf>
    <xf numFmtId="167" fontId="7" fillId="0" borderId="5" xfId="0" applyNumberFormat="1" applyFont="1" applyBorder="1" applyAlignment="1">
      <alignment horizontal="center"/>
    </xf>
    <xf numFmtId="0" fontId="20" fillId="0" borderId="4" xfId="0" applyFont="1" applyBorder="1" applyAlignment="1">
      <alignment horizontal="left" vertical="center" wrapText="1"/>
    </xf>
    <xf numFmtId="6" fontId="20" fillId="0" borderId="9" xfId="0" applyNumberFormat="1" applyFont="1" applyBorder="1" applyAlignment="1">
      <alignment horizontal="center"/>
    </xf>
    <xf numFmtId="49" fontId="20" fillId="0" borderId="1" xfId="0" applyNumberFormat="1" applyFont="1" applyBorder="1" applyAlignment="1">
      <alignment horizontal="center"/>
    </xf>
    <xf numFmtId="49" fontId="20" fillId="0" borderId="4" xfId="0" applyNumberFormat="1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167" fontId="20" fillId="0" borderId="3" xfId="0" applyNumberFormat="1" applyFont="1" applyBorder="1" applyAlignment="1">
      <alignment horizontal="center"/>
    </xf>
    <xf numFmtId="1" fontId="20" fillId="0" borderId="4" xfId="0" applyNumberFormat="1" applyFont="1" applyBorder="1" applyAlignment="1">
      <alignment horizontal="center"/>
    </xf>
    <xf numFmtId="167" fontId="20" fillId="0" borderId="4" xfId="0" applyNumberFormat="1" applyFont="1" applyBorder="1" applyAlignment="1">
      <alignment horizontal="center"/>
    </xf>
    <xf numFmtId="0" fontId="28" fillId="0" borderId="5" xfId="0" applyFont="1" applyBorder="1" applyAlignment="1">
      <alignment wrapText="1"/>
    </xf>
    <xf numFmtId="6" fontId="20" fillId="0" borderId="0" xfId="0" applyNumberFormat="1" applyFont="1" applyAlignment="1">
      <alignment horizontal="center"/>
    </xf>
    <xf numFmtId="49" fontId="20" fillId="0" borderId="19" xfId="0" applyNumberFormat="1" applyFont="1" applyBorder="1" applyAlignment="1">
      <alignment horizontal="center"/>
    </xf>
    <xf numFmtId="49" fontId="20" fillId="0" borderId="5" xfId="0" applyNumberFormat="1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0" fontId="20" fillId="0" borderId="28" xfId="0" applyFont="1" applyBorder="1" applyAlignment="1">
      <alignment horizontal="center"/>
    </xf>
    <xf numFmtId="1" fontId="20" fillId="0" borderId="5" xfId="0" applyNumberFormat="1" applyFont="1" applyBorder="1" applyAlignment="1">
      <alignment horizontal="center"/>
    </xf>
    <xf numFmtId="0" fontId="20" fillId="0" borderId="5" xfId="0" applyFont="1" applyBorder="1" applyAlignment="1">
      <alignment horizontal="left" vertical="center"/>
    </xf>
    <xf numFmtId="49" fontId="9" fillId="0" borderId="19" xfId="0" applyNumberFormat="1" applyFont="1" applyBorder="1"/>
    <xf numFmtId="49" fontId="9" fillId="0" borderId="19" xfId="0" applyNumberFormat="1" applyFont="1" applyBorder="1" applyAlignment="1">
      <alignment horizontal="center"/>
    </xf>
    <xf numFmtId="49" fontId="9" fillId="0" borderId="5" xfId="0" applyNumberFormat="1" applyFont="1" applyBorder="1"/>
    <xf numFmtId="0" fontId="9" fillId="0" borderId="5" xfId="0" applyFont="1" applyBorder="1" applyAlignment="1">
      <alignment horizontal="center"/>
    </xf>
    <xf numFmtId="6" fontId="20" fillId="0" borderId="28" xfId="0" applyNumberFormat="1" applyFont="1" applyBorder="1" applyAlignment="1">
      <alignment horizontal="center"/>
    </xf>
    <xf numFmtId="0" fontId="20" fillId="0" borderId="0" xfId="0" applyFont="1" applyAlignment="1">
      <alignment horizontal="center"/>
    </xf>
    <xf numFmtId="49" fontId="20" fillId="0" borderId="19" xfId="0" applyNumberFormat="1" applyFont="1" applyBorder="1" applyAlignment="1">
      <alignment horizontal="center" vertical="center"/>
    </xf>
    <xf numFmtId="49" fontId="20" fillId="0" borderId="19" xfId="0" applyNumberFormat="1" applyFont="1" applyBorder="1" applyAlignment="1">
      <alignment horizontal="center" vertical="center" wrapText="1"/>
    </xf>
    <xf numFmtId="49" fontId="20" fillId="0" borderId="17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/>
    <xf numFmtId="0" fontId="20" fillId="0" borderId="6" xfId="0" applyFont="1" applyBorder="1" applyAlignment="1">
      <alignment horizontal="center"/>
    </xf>
    <xf numFmtId="49" fontId="20" fillId="0" borderId="4" xfId="0" applyNumberFormat="1" applyFont="1" applyBorder="1" applyAlignment="1">
      <alignment horizontal="center" vertical="center" wrapText="1"/>
    </xf>
    <xf numFmtId="49" fontId="20" fillId="0" borderId="2" xfId="0" applyNumberFormat="1" applyFont="1" applyBorder="1" applyAlignment="1">
      <alignment horizontal="left" wrapText="1"/>
    </xf>
    <xf numFmtId="49" fontId="20" fillId="0" borderId="5" xfId="0" applyNumberFormat="1" applyFont="1" applyBorder="1" applyAlignment="1">
      <alignment horizontal="center" wrapText="1"/>
    </xf>
    <xf numFmtId="6" fontId="20" fillId="0" borderId="2" xfId="0" applyNumberFormat="1" applyFont="1" applyBorder="1" applyAlignment="1">
      <alignment horizontal="center"/>
    </xf>
    <xf numFmtId="0" fontId="20" fillId="0" borderId="6" xfId="0" applyFont="1" applyBorder="1"/>
    <xf numFmtId="49" fontId="20" fillId="0" borderId="6" xfId="0" applyNumberFormat="1" applyFont="1" applyBorder="1" applyAlignment="1">
      <alignment horizontal="center" vertical="center" wrapText="1"/>
    </xf>
    <xf numFmtId="49" fontId="20" fillId="0" borderId="18" xfId="0" applyNumberFormat="1" applyFont="1" applyBorder="1" applyAlignment="1">
      <alignment horizontal="left" wrapText="1"/>
    </xf>
    <xf numFmtId="49" fontId="20" fillId="0" borderId="6" xfId="0" applyNumberFormat="1" applyFont="1" applyBorder="1" applyAlignment="1">
      <alignment horizontal="center" wrapText="1"/>
    </xf>
    <xf numFmtId="0" fontId="20" fillId="0" borderId="18" xfId="0" applyFont="1" applyBorder="1" applyAlignment="1">
      <alignment horizontal="center" wrapText="1"/>
    </xf>
    <xf numFmtId="167" fontId="20" fillId="0" borderId="6" xfId="0" applyNumberFormat="1" applyFont="1" applyBorder="1" applyAlignment="1">
      <alignment horizontal="center"/>
    </xf>
    <xf numFmtId="6" fontId="20" fillId="0" borderId="18" xfId="0" applyNumberFormat="1" applyFont="1" applyBorder="1" applyAlignment="1">
      <alignment horizontal="center"/>
    </xf>
    <xf numFmtId="1" fontId="20" fillId="0" borderId="6" xfId="0" applyNumberFormat="1" applyFont="1" applyBorder="1" applyAlignment="1">
      <alignment horizontal="center"/>
    </xf>
    <xf numFmtId="0" fontId="29" fillId="10" borderId="11" xfId="0" applyFont="1" applyFill="1" applyBorder="1"/>
    <xf numFmtId="49" fontId="29" fillId="10" borderId="11" xfId="0" applyNumberFormat="1" applyFont="1" applyFill="1" applyBorder="1" applyAlignment="1">
      <alignment horizontal="center"/>
    </xf>
    <xf numFmtId="49" fontId="29" fillId="10" borderId="12" xfId="0" applyNumberFormat="1" applyFont="1" applyFill="1" applyBorder="1" applyAlignment="1">
      <alignment horizontal="center"/>
    </xf>
    <xf numFmtId="1" fontId="29" fillId="10" borderId="29" xfId="0" applyNumberFormat="1" applyFont="1" applyFill="1" applyBorder="1" applyAlignment="1">
      <alignment horizontal="center"/>
    </xf>
    <xf numFmtId="40" fontId="29" fillId="10" borderId="12" xfId="0" applyNumberFormat="1" applyFont="1" applyFill="1" applyBorder="1" applyAlignment="1">
      <alignment horizont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 vertical="center"/>
    </xf>
    <xf numFmtId="0" fontId="21" fillId="5" borderId="16" xfId="0" applyFont="1" applyFill="1" applyBorder="1" applyAlignment="1">
      <alignment horizontal="center" wrapText="1"/>
    </xf>
    <xf numFmtId="0" fontId="17" fillId="0" borderId="31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/>
    </xf>
    <xf numFmtId="167" fontId="7" fillId="0" borderId="33" xfId="0" applyNumberFormat="1" applyFont="1" applyBorder="1" applyAlignment="1">
      <alignment horizontal="center"/>
    </xf>
    <xf numFmtId="167" fontId="7" fillId="0" borderId="19" xfId="0" applyNumberFormat="1" applyFont="1" applyBorder="1" applyAlignment="1">
      <alignment horizontal="center"/>
    </xf>
    <xf numFmtId="167" fontId="20" fillId="0" borderId="1" xfId="0" applyNumberFormat="1" applyFont="1" applyBorder="1" applyAlignment="1">
      <alignment horizontal="center"/>
    </xf>
    <xf numFmtId="167" fontId="20" fillId="0" borderId="19" xfId="0" applyNumberFormat="1" applyFont="1" applyBorder="1" applyAlignment="1">
      <alignment horizontal="center"/>
    </xf>
    <xf numFmtId="167" fontId="20" fillId="0" borderId="17" xfId="0" applyNumberFormat="1" applyFont="1" applyBorder="1" applyAlignment="1">
      <alignment horizontal="center"/>
    </xf>
    <xf numFmtId="167" fontId="29" fillId="10" borderId="11" xfId="0" applyNumberFormat="1" applyFont="1" applyFill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16" xfId="0" applyBorder="1"/>
    <xf numFmtId="0" fontId="0" fillId="0" borderId="0" xfId="0" applyAlignment="1">
      <alignment vertical="center"/>
    </xf>
    <xf numFmtId="9" fontId="3" fillId="0" borderId="8" xfId="1" applyNumberFormat="1" applyFont="1" applyBorder="1" applyAlignment="1">
      <alignment horizontal="left" vertical="center"/>
    </xf>
    <xf numFmtId="164" fontId="10" fillId="0" borderId="8" xfId="1" applyNumberFormat="1" applyFont="1" applyBorder="1" applyAlignment="1">
      <alignment horizontal="left" vertical="center"/>
    </xf>
    <xf numFmtId="166" fontId="6" fillId="0" borderId="8" xfId="1" applyNumberFormat="1" applyFont="1" applyBorder="1" applyAlignment="1">
      <alignment horizontal="left"/>
    </xf>
    <xf numFmtId="0" fontId="34" fillId="0" borderId="0" xfId="0" applyFont="1" applyAlignment="1">
      <alignment horizontal="left" wrapText="1"/>
    </xf>
    <xf numFmtId="166" fontId="6" fillId="0" borderId="8" xfId="1" applyNumberFormat="1" applyFont="1" applyBorder="1" applyAlignment="1">
      <alignment horizontal="left" vertical="center"/>
    </xf>
    <xf numFmtId="0" fontId="3" fillId="0" borderId="8" xfId="1" applyFont="1" applyBorder="1"/>
    <xf numFmtId="0" fontId="5" fillId="2" borderId="8" xfId="1" applyFont="1" applyFill="1" applyBorder="1" applyAlignment="1">
      <alignment horizontal="center" vertical="center" wrapText="1"/>
    </xf>
    <xf numFmtId="0" fontId="5" fillId="0" borderId="8" xfId="1" applyFont="1" applyBorder="1" applyAlignment="1">
      <alignment vertical="center"/>
    </xf>
    <xf numFmtId="0" fontId="3" fillId="0" borderId="8" xfId="1" applyFont="1" applyBorder="1" applyAlignment="1">
      <alignment vertical="center" wrapText="1"/>
    </xf>
    <xf numFmtId="0" fontId="4" fillId="0" borderId="8" xfId="1" applyFont="1" applyBorder="1" applyAlignment="1">
      <alignment vertical="center" wrapText="1"/>
    </xf>
    <xf numFmtId="0" fontId="3" fillId="0" borderId="8" xfId="1" applyFont="1" applyBorder="1" applyAlignment="1">
      <alignment horizontal="left" vertical="center" wrapText="1"/>
    </xf>
    <xf numFmtId="0" fontId="0" fillId="0" borderId="8" xfId="0" applyBorder="1"/>
    <xf numFmtId="0" fontId="8" fillId="3" borderId="8" xfId="1" applyFont="1" applyFill="1" applyBorder="1" applyAlignment="1">
      <alignment horizontal="right"/>
    </xf>
    <xf numFmtId="0" fontId="3" fillId="4" borderId="8" xfId="1" applyFont="1" applyFill="1" applyBorder="1" applyAlignment="1">
      <alignment horizontal="left" vertical="center" wrapText="1"/>
    </xf>
    <xf numFmtId="0" fontId="10" fillId="0" borderId="8" xfId="1" applyFont="1" applyBorder="1" applyAlignment="1">
      <alignment horizontal="left" vertical="center" wrapText="1"/>
    </xf>
    <xf numFmtId="0" fontId="10" fillId="0" borderId="8" xfId="1" applyFont="1" applyBorder="1" applyAlignment="1">
      <alignment horizontal="center" vertical="center" wrapText="1"/>
    </xf>
    <xf numFmtId="37" fontId="10" fillId="0" borderId="8" xfId="1" applyNumberFormat="1" applyFont="1" applyBorder="1" applyAlignment="1">
      <alignment horizontal="center" vertical="center"/>
    </xf>
    <xf numFmtId="0" fontId="5" fillId="0" borderId="8" xfId="1" applyFont="1" applyBorder="1"/>
    <xf numFmtId="0" fontId="10" fillId="0" borderId="8" xfId="1" applyFont="1" applyBorder="1" applyAlignment="1">
      <alignment horizontal="left" vertical="center"/>
    </xf>
    <xf numFmtId="164" fontId="3" fillId="0" borderId="8" xfId="1" applyNumberFormat="1" applyFont="1" applyBorder="1" applyAlignment="1">
      <alignment horizontal="left" vertical="center"/>
    </xf>
    <xf numFmtId="6" fontId="8" fillId="3" borderId="8" xfId="1" applyNumberFormat="1" applyFont="1" applyFill="1" applyBorder="1" applyAlignment="1">
      <alignment horizontal="right"/>
    </xf>
    <xf numFmtId="0" fontId="10" fillId="0" borderId="8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 wrapText="1"/>
    </xf>
    <xf numFmtId="0" fontId="3" fillId="0" borderId="8" xfId="1" applyFont="1" applyBorder="1" applyAlignment="1">
      <alignment wrapText="1"/>
    </xf>
    <xf numFmtId="0" fontId="3" fillId="0" borderId="8" xfId="1" applyFont="1" applyBorder="1" applyAlignment="1">
      <alignment vertical="top" wrapText="1"/>
    </xf>
    <xf numFmtId="0" fontId="13" fillId="3" borderId="8" xfId="1" applyFont="1" applyFill="1" applyBorder="1" applyAlignment="1">
      <alignment horizontal="left"/>
    </xf>
    <xf numFmtId="0" fontId="6" fillId="0" borderId="8" xfId="1" applyFont="1" applyBorder="1" applyAlignment="1">
      <alignment horizontal="center" vertical="center"/>
    </xf>
    <xf numFmtId="9" fontId="6" fillId="0" borderId="8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1" applyNumberFormat="1" applyFont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1" fillId="0" borderId="8" xfId="1" applyBorder="1" applyAlignment="1">
      <alignment horizontal="center" vertical="center"/>
    </xf>
    <xf numFmtId="164" fontId="5" fillId="3" borderId="8" xfId="1" applyNumberFormat="1" applyFont="1" applyFill="1" applyBorder="1" applyAlignment="1">
      <alignment horizontal="center" vertical="center"/>
    </xf>
    <xf numFmtId="6" fontId="1" fillId="0" borderId="8" xfId="1" applyNumberFormat="1" applyBorder="1" applyAlignment="1">
      <alignment horizontal="center" vertical="center"/>
    </xf>
    <xf numFmtId="166" fontId="6" fillId="0" borderId="8" xfId="1" applyNumberFormat="1" applyFont="1" applyBorder="1" applyAlignment="1">
      <alignment horizontal="center" vertical="center"/>
    </xf>
    <xf numFmtId="164" fontId="12" fillId="3" borderId="8" xfId="1" applyNumberFormat="1" applyFont="1" applyFill="1" applyBorder="1" applyAlignment="1">
      <alignment horizontal="center" vertical="center"/>
    </xf>
    <xf numFmtId="167" fontId="9" fillId="0" borderId="8" xfId="1" applyNumberFormat="1" applyFont="1" applyBorder="1" applyAlignment="1">
      <alignment horizontal="center" vertical="center"/>
    </xf>
    <xf numFmtId="168" fontId="13" fillId="3" borderId="8" xfId="1" applyNumberFormat="1" applyFont="1" applyFill="1" applyBorder="1" applyAlignment="1">
      <alignment horizontal="center" vertical="center"/>
    </xf>
    <xf numFmtId="9" fontId="7" fillId="0" borderId="8" xfId="1" applyNumberFormat="1" applyFont="1" applyBorder="1" applyAlignment="1">
      <alignment horizontal="center" vertical="center"/>
    </xf>
    <xf numFmtId="0" fontId="35" fillId="0" borderId="8" xfId="0" applyFont="1" applyBorder="1" applyAlignment="1">
      <alignment horizontal="left" wrapText="1"/>
    </xf>
    <xf numFmtId="0" fontId="4" fillId="2" borderId="8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left" vertical="center"/>
    </xf>
    <xf numFmtId="49" fontId="2" fillId="0" borderId="0" xfId="1" applyNumberFormat="1" applyFont="1" applyAlignment="1">
      <alignment horizontal="left" vertical="center"/>
    </xf>
    <xf numFmtId="9" fontId="3" fillId="0" borderId="8" xfId="2" applyFont="1" applyFill="1" applyBorder="1" applyAlignment="1">
      <alignment horizontal="center" vertical="center"/>
    </xf>
    <xf numFmtId="164" fontId="4" fillId="3" borderId="8" xfId="1" applyNumberFormat="1" applyFont="1" applyFill="1" applyBorder="1" applyAlignment="1">
      <alignment horizontal="center" vertical="center"/>
    </xf>
    <xf numFmtId="6" fontId="6" fillId="4" borderId="8" xfId="1" applyNumberFormat="1" applyFont="1" applyFill="1" applyBorder="1" applyAlignment="1">
      <alignment horizontal="center" vertical="center"/>
    </xf>
    <xf numFmtId="0" fontId="5" fillId="3" borderId="8" xfId="1" applyFont="1" applyFill="1" applyBorder="1" applyAlignment="1">
      <alignment vertical="center"/>
    </xf>
    <xf numFmtId="6" fontId="9" fillId="3" borderId="8" xfId="1" applyNumberFormat="1" applyFont="1" applyFill="1" applyBorder="1" applyAlignment="1">
      <alignment horizontal="center" vertical="center"/>
    </xf>
    <xf numFmtId="6" fontId="9" fillId="0" borderId="8" xfId="1" applyNumberFormat="1" applyFont="1" applyBorder="1" applyAlignment="1">
      <alignment horizontal="center" vertical="center"/>
    </xf>
    <xf numFmtId="2" fontId="13" fillId="3" borderId="8" xfId="1" applyNumberFormat="1" applyFont="1" applyFill="1" applyBorder="1" applyAlignment="1">
      <alignment horizontal="center"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/>
    </xf>
    <xf numFmtId="164" fontId="2" fillId="0" borderId="0" xfId="1" applyNumberFormat="1" applyFont="1" applyAlignment="1">
      <alignment vertical="center" wrapText="1"/>
    </xf>
    <xf numFmtId="164" fontId="1" fillId="0" borderId="0" xfId="1" applyNumberFormat="1" applyAlignment="1">
      <alignment vertical="center"/>
    </xf>
    <xf numFmtId="0" fontId="1" fillId="0" borderId="8" xfId="1" applyBorder="1" applyAlignment="1">
      <alignment vertical="center"/>
    </xf>
    <xf numFmtId="0" fontId="5" fillId="3" borderId="8" xfId="1" applyFont="1" applyFill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165" fontId="3" fillId="0" borderId="8" xfId="1" applyNumberFormat="1" applyFont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1" fontId="4" fillId="3" borderId="8" xfId="1" applyNumberFormat="1" applyFont="1" applyFill="1" applyBorder="1" applyAlignment="1">
      <alignment horizontal="center" vertical="center"/>
    </xf>
    <xf numFmtId="166" fontId="4" fillId="3" borderId="8" xfId="1" applyNumberFormat="1" applyFont="1" applyFill="1" applyBorder="1" applyAlignment="1">
      <alignment horizontal="center" vertical="center"/>
    </xf>
    <xf numFmtId="6" fontId="11" fillId="4" borderId="8" xfId="1" applyNumberFormat="1" applyFont="1" applyFill="1" applyBorder="1" applyAlignment="1">
      <alignment horizontal="center" vertical="center"/>
    </xf>
    <xf numFmtId="0" fontId="6" fillId="3" borderId="8" xfId="1" applyFont="1" applyFill="1" applyBorder="1" applyAlignment="1">
      <alignment horizontal="center" vertical="center" wrapText="1"/>
    </xf>
    <xf numFmtId="0" fontId="9" fillId="3" borderId="8" xfId="1" applyFont="1" applyFill="1" applyBorder="1" applyAlignment="1">
      <alignment horizontal="center" vertical="center"/>
    </xf>
    <xf numFmtId="167" fontId="12" fillId="3" borderId="8" xfId="1" applyNumberFormat="1" applyFont="1" applyFill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34" fillId="0" borderId="34" xfId="0" applyFont="1" applyBorder="1" applyAlignment="1">
      <alignment horizontal="left" vertical="center" wrapText="1"/>
    </xf>
    <xf numFmtId="0" fontId="34" fillId="0" borderId="34" xfId="0" applyFont="1" applyBorder="1" applyAlignment="1">
      <alignment horizontal="left" wrapText="1"/>
    </xf>
    <xf numFmtId="0" fontId="34" fillId="0" borderId="7" xfId="0" applyFont="1" applyBorder="1" applyAlignment="1">
      <alignment horizontal="left" wrapText="1"/>
    </xf>
    <xf numFmtId="0" fontId="5" fillId="0" borderId="30" xfId="1" applyFont="1" applyBorder="1" applyAlignment="1">
      <alignment horizontal="left" vertical="center" wrapText="1"/>
    </xf>
    <xf numFmtId="0" fontId="35" fillId="0" borderId="30" xfId="0" applyFont="1" applyBorder="1" applyAlignment="1">
      <alignment horizontal="left" wrapText="1"/>
    </xf>
    <xf numFmtId="0" fontId="35" fillId="0" borderId="34" xfId="0" applyFont="1" applyBorder="1" applyAlignment="1">
      <alignment horizontal="left" wrapText="1"/>
    </xf>
    <xf numFmtId="0" fontId="21" fillId="0" borderId="0" xfId="0" applyFont="1"/>
    <xf numFmtId="0" fontId="35" fillId="0" borderId="34" xfId="0" applyFont="1" applyBorder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37" fillId="0" borderId="0" xfId="0" applyFont="1"/>
    <xf numFmtId="0" fontId="2" fillId="0" borderId="0" xfId="0" applyFont="1"/>
    <xf numFmtId="14" fontId="5" fillId="0" borderId="0" xfId="0" applyNumberFormat="1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4" fillId="0" borderId="16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6" fontId="3" fillId="0" borderId="5" xfId="0" applyNumberFormat="1" applyFont="1" applyBorder="1" applyAlignment="1">
      <alignment horizontal="center"/>
    </xf>
    <xf numFmtId="0" fontId="3" fillId="0" borderId="5" xfId="0" applyFont="1" applyBorder="1" applyAlignment="1">
      <alignment vertical="center"/>
    </xf>
    <xf numFmtId="2" fontId="4" fillId="4" borderId="16" xfId="0" applyNumberFormat="1" applyFont="1" applyFill="1" applyBorder="1" applyAlignment="1">
      <alignment horizontal="left" vertical="center" wrapText="1"/>
    </xf>
    <xf numFmtId="8" fontId="4" fillId="4" borderId="16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/>
    </xf>
    <xf numFmtId="0" fontId="4" fillId="2" borderId="8" xfId="1" applyFont="1" applyFill="1" applyBorder="1" applyAlignment="1">
      <alignment horizontal="center" vertical="center" wrapText="1"/>
    </xf>
    <xf numFmtId="14" fontId="2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68" fontId="14" fillId="6" borderId="1" xfId="0" applyNumberFormat="1" applyFont="1" applyFill="1" applyBorder="1" applyAlignment="1">
      <alignment horizontal="left" vertical="top" wrapText="1"/>
    </xf>
    <xf numFmtId="0" fontId="15" fillId="6" borderId="2" xfId="0" applyFont="1" applyFill="1" applyBorder="1"/>
    <xf numFmtId="168" fontId="14" fillId="7" borderId="17" xfId="0" applyNumberFormat="1" applyFont="1" applyFill="1" applyBorder="1" applyAlignment="1">
      <alignment horizontal="left" vertical="top" wrapText="1"/>
    </xf>
    <xf numFmtId="0" fontId="15" fillId="6" borderId="18" xfId="0" applyFont="1" applyFill="1" applyBorder="1"/>
    <xf numFmtId="0" fontId="38" fillId="2" borderId="8" xfId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34" fillId="0" borderId="8" xfId="0" applyFont="1" applyBorder="1" applyAlignment="1">
      <alignment horizontal="left" vertical="center" wrapText="1"/>
    </xf>
    <xf numFmtId="0" fontId="34" fillId="0" borderId="8" xfId="0" applyFont="1" applyBorder="1" applyAlignment="1">
      <alignment horizontal="left" wrapText="1"/>
    </xf>
    <xf numFmtId="0" fontId="34" fillId="4" borderId="8" xfId="0" applyFont="1" applyFill="1" applyBorder="1" applyAlignment="1">
      <alignment horizontal="left" wrapText="1"/>
    </xf>
    <xf numFmtId="0" fontId="2" fillId="0" borderId="0" xfId="1" applyFont="1" applyAlignment="1">
      <alignment horizontal="center" vertical="center"/>
    </xf>
    <xf numFmtId="49" fontId="2" fillId="0" borderId="0" xfId="1" applyNumberFormat="1" applyFont="1" applyAlignment="1">
      <alignment horizontal="center" vertical="center"/>
    </xf>
  </cellXfs>
  <cellStyles count="3">
    <cellStyle name="Normal" xfId="0" builtinId="0"/>
    <cellStyle name="Normal 8" xfId="1" xr:uid="{64F15981-A930-44E3-A187-9D9217141585}"/>
    <cellStyle name="Percent 3" xfId="2" xr:uid="{C109E7BB-7769-4650-A6D7-0661B83CE1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Olena Yemelyanenko" id="{44B1C520-14B9-4477-9028-3E8FCF4673BA}" userId="S::oyemelyanenko@globalcommunities.org::5d072362-5446-4519-80a5-3526563dd199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29" dT="2023-03-01T09:54:00.35" personId="{44B1C520-14B9-4477-9028-3E8FCF4673BA}" id="{A7A09BB2-78F9-4E6E-A6D9-782F171D8948}">
    <text>Деталі надаються у вкладці Travel, Transportation / Details are provided in the Travel, Transportation  tab</text>
  </threadedComment>
  <threadedComment ref="H37" dT="2023-03-01T10:03:17.68" personId="{44B1C520-14B9-4477-9028-3E8FCF4673BA}" id="{E8A51CF6-FF88-4EDA-AB9D-E946CBE1AAAE}">
    <text xml:space="preserve">Деталі надаються у вкладці V.  Program Trainings / Details are provided in the V.  Program Trainings tab
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0C0C7-1A48-4A1E-A97B-708A77A4AAA7}">
  <dimension ref="B1:I21"/>
  <sheetViews>
    <sheetView workbookViewId="0">
      <selection activeCell="E39" sqref="E39"/>
    </sheetView>
  </sheetViews>
  <sheetFormatPr defaultRowHeight="14.4" x14ac:dyDescent="0.3"/>
  <cols>
    <col min="2" max="2" width="69.33203125" customWidth="1"/>
    <col min="3" max="3" width="18.44140625" customWidth="1"/>
  </cols>
  <sheetData>
    <row r="1" spans="2:9" x14ac:dyDescent="0.3">
      <c r="B1" s="242" t="str">
        <f>Budget!D1</f>
        <v>CLEAR-RFA-02-2023</v>
      </c>
    </row>
    <row r="2" spans="2:9" x14ac:dyDescent="0.3">
      <c r="B2" s="215" t="s">
        <v>119</v>
      </c>
    </row>
    <row r="3" spans="2:9" x14ac:dyDescent="0.3">
      <c r="B3" s="215" t="s">
        <v>60</v>
      </c>
    </row>
    <row r="4" spans="2:9" x14ac:dyDescent="0.3">
      <c r="B4" s="215" t="s">
        <v>61</v>
      </c>
    </row>
    <row r="7" spans="2:9" x14ac:dyDescent="0.3">
      <c r="B7" s="218" t="s">
        <v>140</v>
      </c>
      <c r="C7" s="219" t="str">
        <f>B1</f>
        <v>CLEAR-RFA-02-2023</v>
      </c>
      <c r="D7" s="54"/>
      <c r="E7" s="54"/>
      <c r="F7" s="54"/>
      <c r="G7" s="54"/>
      <c r="H7" s="54"/>
      <c r="I7" s="54"/>
    </row>
    <row r="8" spans="2:9" x14ac:dyDescent="0.3">
      <c r="B8" s="54"/>
      <c r="C8" s="220"/>
      <c r="D8" s="54"/>
      <c r="E8" s="54"/>
      <c r="F8" s="54"/>
      <c r="G8" s="54"/>
      <c r="H8" s="54"/>
      <c r="I8" s="54"/>
    </row>
    <row r="9" spans="2:9" x14ac:dyDescent="0.3">
      <c r="B9" s="223" t="s">
        <v>119</v>
      </c>
      <c r="C9" s="231"/>
      <c r="D9" s="231"/>
      <c r="E9" s="231"/>
      <c r="F9" s="231"/>
      <c r="G9" s="231"/>
      <c r="H9" s="231"/>
      <c r="I9" s="231"/>
    </row>
    <row r="10" spans="2:9" x14ac:dyDescent="0.3">
      <c r="B10" s="223" t="s">
        <v>60</v>
      </c>
      <c r="C10" s="231"/>
      <c r="D10" s="231"/>
      <c r="E10" s="231"/>
      <c r="F10" s="231"/>
      <c r="G10" s="231"/>
      <c r="H10" s="231"/>
      <c r="I10" s="231"/>
    </row>
    <row r="11" spans="2:9" x14ac:dyDescent="0.3">
      <c r="B11" s="223" t="s">
        <v>141</v>
      </c>
      <c r="C11" s="221"/>
      <c r="D11" s="54"/>
      <c r="E11" s="54"/>
      <c r="F11" s="54"/>
      <c r="G11" s="54"/>
      <c r="H11" s="54"/>
      <c r="I11" s="54"/>
    </row>
    <row r="12" spans="2:9" ht="15" thickBot="1" x14ac:dyDescent="0.35">
      <c r="B12" s="222"/>
      <c r="C12" s="223"/>
      <c r="D12" s="54"/>
      <c r="E12" s="54"/>
      <c r="F12" s="54"/>
      <c r="G12" s="54"/>
      <c r="H12" s="54"/>
      <c r="I12" s="54"/>
    </row>
    <row r="13" spans="2:9" s="171" customFormat="1" ht="15" thickBot="1" x14ac:dyDescent="0.35">
      <c r="B13" s="224" t="s">
        <v>142</v>
      </c>
      <c r="C13" s="224" t="s">
        <v>144</v>
      </c>
      <c r="D13" s="230"/>
      <c r="E13" s="230"/>
      <c r="F13" s="230"/>
      <c r="G13" s="230"/>
      <c r="H13" s="230"/>
      <c r="I13" s="230"/>
    </row>
    <row r="14" spans="2:9" x14ac:dyDescent="0.3">
      <c r="B14" s="225" t="s">
        <v>1</v>
      </c>
      <c r="C14" s="226">
        <f>Budget!I24</f>
        <v>16530</v>
      </c>
      <c r="D14" s="60"/>
      <c r="E14" s="60"/>
      <c r="F14" s="60"/>
      <c r="G14" s="60"/>
      <c r="H14" s="60"/>
      <c r="I14" s="60"/>
    </row>
    <row r="15" spans="2:9" x14ac:dyDescent="0.3">
      <c r="B15" s="225" t="s">
        <v>100</v>
      </c>
      <c r="C15" s="226">
        <f>Budget!I27</f>
        <v>880</v>
      </c>
      <c r="D15" s="60"/>
      <c r="E15" s="60"/>
      <c r="F15" s="60"/>
      <c r="G15" s="60"/>
      <c r="H15" s="60"/>
      <c r="I15" s="60"/>
    </row>
    <row r="16" spans="2:9" x14ac:dyDescent="0.3">
      <c r="B16" s="225" t="s">
        <v>117</v>
      </c>
      <c r="C16" s="226">
        <f>Budget!I30</f>
        <v>1020</v>
      </c>
      <c r="D16" s="60"/>
      <c r="E16" s="60"/>
      <c r="F16" s="60"/>
      <c r="G16" s="60"/>
      <c r="H16" s="60"/>
      <c r="I16" s="60"/>
    </row>
    <row r="17" spans="2:9" x14ac:dyDescent="0.3">
      <c r="B17" s="227" t="s">
        <v>121</v>
      </c>
      <c r="C17" s="226">
        <f>Budget!I35</f>
        <v>1140</v>
      </c>
      <c r="D17" s="60"/>
      <c r="E17" s="60"/>
      <c r="F17" s="60"/>
      <c r="G17" s="60"/>
      <c r="H17" s="60"/>
      <c r="I17" s="60"/>
    </row>
    <row r="18" spans="2:9" x14ac:dyDescent="0.3">
      <c r="B18" s="225" t="s">
        <v>112</v>
      </c>
      <c r="C18" s="226">
        <f>Budget!I38</f>
        <v>10830</v>
      </c>
      <c r="D18" s="60"/>
      <c r="E18" s="60"/>
      <c r="F18" s="60"/>
      <c r="G18" s="60"/>
      <c r="H18" s="60"/>
      <c r="I18" s="60"/>
    </row>
    <row r="19" spans="2:9" x14ac:dyDescent="0.3">
      <c r="B19" s="225" t="s">
        <v>133</v>
      </c>
      <c r="C19" s="226">
        <f>Budget!I44</f>
        <v>1560</v>
      </c>
      <c r="D19" s="60"/>
      <c r="E19" s="60"/>
      <c r="F19" s="60"/>
      <c r="G19" s="60"/>
      <c r="H19" s="60"/>
      <c r="I19" s="60"/>
    </row>
    <row r="20" spans="2:9" ht="15" thickBot="1" x14ac:dyDescent="0.35">
      <c r="B20" s="225" t="s">
        <v>135</v>
      </c>
      <c r="C20" s="226">
        <f>Budget!I51</f>
        <v>0</v>
      </c>
      <c r="D20" s="60"/>
      <c r="E20" s="60"/>
      <c r="F20" s="60"/>
      <c r="G20" s="60"/>
      <c r="H20" s="60"/>
      <c r="I20" s="60"/>
    </row>
    <row r="21" spans="2:9" ht="15" thickBot="1" x14ac:dyDescent="0.35">
      <c r="B21" s="228" t="s">
        <v>143</v>
      </c>
      <c r="C21" s="229">
        <f>SUM(C14:C20)</f>
        <v>31960</v>
      </c>
      <c r="D21" s="60"/>
      <c r="E21" s="60"/>
      <c r="F21" s="60"/>
      <c r="G21" s="60"/>
      <c r="H21" s="60"/>
      <c r="I21" s="60"/>
    </row>
  </sheetData>
  <mergeCells count="2">
    <mergeCell ref="C9:I9"/>
    <mergeCell ref="C10:I10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43DF1-52ED-42AD-A8FC-82917B4E0D78}">
  <dimension ref="A1:J52"/>
  <sheetViews>
    <sheetView tabSelected="1" topLeftCell="A18" workbookViewId="0">
      <selection activeCell="D18" sqref="D1:D1048576"/>
    </sheetView>
  </sheetViews>
  <sheetFormatPr defaultRowHeight="14.4" x14ac:dyDescent="0.3"/>
  <cols>
    <col min="1" max="1" width="5" style="171" customWidth="1"/>
    <col min="2" max="2" width="56.77734375" customWidth="1"/>
    <col min="3" max="3" width="14.21875" style="142" customWidth="1"/>
    <col min="4" max="4" width="8.88671875" style="171"/>
    <col min="5" max="6" width="8.88671875" style="142"/>
    <col min="7" max="7" width="8.88671875" style="171"/>
    <col min="8" max="8" width="16.44140625" style="171" customWidth="1"/>
    <col min="9" max="9" width="17" style="142" customWidth="1"/>
    <col min="10" max="10" width="59.21875" style="146" customWidth="1"/>
  </cols>
  <sheetData>
    <row r="1" spans="1:10" x14ac:dyDescent="0.3">
      <c r="D1" s="242" t="s">
        <v>146</v>
      </c>
      <c r="H1" s="57" t="s">
        <v>149</v>
      </c>
    </row>
    <row r="2" spans="1:10" x14ac:dyDescent="0.3">
      <c r="D2" s="128"/>
      <c r="H2" s="57" t="s">
        <v>150</v>
      </c>
    </row>
    <row r="3" spans="1:10" x14ac:dyDescent="0.3">
      <c r="B3" s="215"/>
      <c r="D3" s="128"/>
    </row>
    <row r="4" spans="1:10" x14ac:dyDescent="0.3">
      <c r="B4" s="215" t="s">
        <v>119</v>
      </c>
      <c r="D4" s="128"/>
    </row>
    <row r="5" spans="1:10" x14ac:dyDescent="0.3">
      <c r="B5" s="215" t="s">
        <v>60</v>
      </c>
      <c r="C5" s="184"/>
      <c r="D5" s="246"/>
      <c r="E5" s="193"/>
      <c r="F5" s="194"/>
      <c r="G5" s="217"/>
      <c r="H5" s="172"/>
      <c r="I5" s="195"/>
    </row>
    <row r="6" spans="1:10" x14ac:dyDescent="0.3">
      <c r="B6" s="215" t="s">
        <v>61</v>
      </c>
      <c r="C6" s="185"/>
      <c r="D6" s="247"/>
      <c r="E6" s="194"/>
      <c r="F6" s="194"/>
      <c r="G6" s="173"/>
      <c r="H6" s="173"/>
      <c r="I6" s="196"/>
    </row>
    <row r="7" spans="1:10" x14ac:dyDescent="0.3">
      <c r="B7" s="1"/>
      <c r="C7" s="185"/>
      <c r="D7" s="247"/>
      <c r="E7" s="194"/>
      <c r="F7" s="194"/>
      <c r="G7" s="173"/>
      <c r="H7" s="173"/>
      <c r="I7" s="194"/>
    </row>
    <row r="8" spans="1:10" x14ac:dyDescent="0.3">
      <c r="B8" s="233"/>
      <c r="C8" s="233"/>
      <c r="D8" s="241" t="s">
        <v>145</v>
      </c>
      <c r="E8" s="241"/>
      <c r="F8" s="241"/>
      <c r="G8" s="241"/>
      <c r="H8" s="241"/>
      <c r="I8" s="232" t="s">
        <v>132</v>
      </c>
      <c r="J8" s="232" t="s">
        <v>36</v>
      </c>
    </row>
    <row r="9" spans="1:10" x14ac:dyDescent="0.3">
      <c r="B9" s="232" t="s">
        <v>124</v>
      </c>
      <c r="C9" s="232" t="s">
        <v>125</v>
      </c>
      <c r="D9" s="234" t="s">
        <v>126</v>
      </c>
      <c r="E9" s="232" t="s">
        <v>128</v>
      </c>
      <c r="F9" s="232" t="s">
        <v>130</v>
      </c>
      <c r="G9" s="232" t="s">
        <v>129</v>
      </c>
      <c r="H9" s="232" t="s">
        <v>131</v>
      </c>
      <c r="I9" s="232"/>
      <c r="J9" s="232"/>
    </row>
    <row r="10" spans="1:10" ht="61.2" customHeight="1" x14ac:dyDescent="0.3">
      <c r="B10" s="232"/>
      <c r="C10" s="232"/>
      <c r="D10" s="234"/>
      <c r="E10" s="232"/>
      <c r="F10" s="232"/>
      <c r="G10" s="232"/>
      <c r="H10" s="232"/>
      <c r="I10" s="232"/>
      <c r="J10" s="232"/>
    </row>
    <row r="11" spans="1:10" ht="26.4" customHeight="1" x14ac:dyDescent="0.3">
      <c r="B11" s="149">
        <v>1</v>
      </c>
      <c r="C11" s="149">
        <v>2</v>
      </c>
      <c r="D11" s="183">
        <v>3</v>
      </c>
      <c r="E11" s="149">
        <v>4</v>
      </c>
      <c r="F11" s="149">
        <v>5</v>
      </c>
      <c r="G11" s="149">
        <v>6</v>
      </c>
      <c r="H11" s="149">
        <v>7</v>
      </c>
      <c r="I11" s="149">
        <v>8</v>
      </c>
      <c r="J11" s="149">
        <v>9</v>
      </c>
    </row>
    <row r="12" spans="1:10" x14ac:dyDescent="0.3">
      <c r="A12" s="171">
        <v>1</v>
      </c>
      <c r="B12" s="150" t="s">
        <v>1</v>
      </c>
      <c r="C12" s="197"/>
      <c r="D12" s="4"/>
      <c r="E12" s="197"/>
      <c r="F12" s="197"/>
      <c r="G12" s="174"/>
      <c r="H12" s="174"/>
      <c r="I12" s="197"/>
      <c r="J12" s="182" t="s">
        <v>98</v>
      </c>
    </row>
    <row r="13" spans="1:10" ht="27.6" x14ac:dyDescent="0.3">
      <c r="B13" s="150" t="s">
        <v>122</v>
      </c>
      <c r="C13" s="197"/>
      <c r="D13" s="4"/>
      <c r="E13" s="197"/>
      <c r="F13" s="197"/>
      <c r="G13" s="174"/>
      <c r="H13" s="174"/>
      <c r="I13" s="197"/>
      <c r="J13" s="182" t="str">
        <f>B13</f>
        <v>a. Labor Agreements, including civil low agreements / a. Трудові договори, в тому числі цивільно-правові</v>
      </c>
    </row>
    <row r="14" spans="1:10" s="171" customFormat="1" ht="108.6" x14ac:dyDescent="0.3">
      <c r="A14" s="171" t="s">
        <v>137</v>
      </c>
      <c r="B14" s="153" t="s">
        <v>93</v>
      </c>
      <c r="C14" s="169" t="s">
        <v>2</v>
      </c>
      <c r="D14" s="4">
        <v>1</v>
      </c>
      <c r="E14" s="170">
        <v>0.5</v>
      </c>
      <c r="F14" s="3">
        <v>1000</v>
      </c>
      <c r="G14" s="4">
        <v>8</v>
      </c>
      <c r="H14" s="7">
        <f>D14*F14*E14*G14</f>
        <v>4000</v>
      </c>
      <c r="I14" s="7">
        <f>H14</f>
        <v>4000</v>
      </c>
      <c r="J14" s="209" t="s">
        <v>109</v>
      </c>
    </row>
    <row r="15" spans="1:10" x14ac:dyDescent="0.3">
      <c r="A15" s="171" t="s">
        <v>138</v>
      </c>
      <c r="B15" s="151"/>
      <c r="C15" s="169"/>
      <c r="D15" s="4"/>
      <c r="E15" s="170"/>
      <c r="F15" s="3"/>
      <c r="G15" s="4"/>
      <c r="H15" s="7"/>
      <c r="I15" s="7"/>
      <c r="J15" s="244"/>
    </row>
    <row r="16" spans="1:10" x14ac:dyDescent="0.3">
      <c r="A16" s="171" t="s">
        <v>139</v>
      </c>
      <c r="B16" s="151"/>
      <c r="C16" s="169"/>
      <c r="D16" s="4"/>
      <c r="E16" s="170"/>
      <c r="F16" s="3"/>
      <c r="G16" s="4"/>
      <c r="H16" s="7"/>
      <c r="I16" s="7"/>
      <c r="J16" s="244"/>
    </row>
    <row r="17" spans="1:10" x14ac:dyDescent="0.3">
      <c r="B17" s="152" t="s">
        <v>123</v>
      </c>
      <c r="C17" s="169"/>
      <c r="D17" s="4"/>
      <c r="E17" s="170"/>
      <c r="F17" s="3"/>
      <c r="G17" s="4"/>
      <c r="H17" s="7"/>
      <c r="I17" s="7"/>
      <c r="J17" s="182" t="str">
        <f>B17</f>
        <v>b. Private Entrepreneurs / b. Приватні підприємці</v>
      </c>
    </row>
    <row r="18" spans="1:10" ht="22.8" x14ac:dyDescent="0.3">
      <c r="A18" s="171">
        <v>1.4</v>
      </c>
      <c r="B18" s="151" t="s">
        <v>94</v>
      </c>
      <c r="C18" s="169" t="s">
        <v>2</v>
      </c>
      <c r="D18" s="4"/>
      <c r="E18" s="170"/>
      <c r="F18" s="3"/>
      <c r="G18" s="4"/>
      <c r="H18" s="7">
        <f t="shared" ref="H18:H23" si="0">D18*F18*E18*G18</f>
        <v>0</v>
      </c>
      <c r="I18" s="7">
        <f>H18</f>
        <v>0</v>
      </c>
      <c r="J18" s="210"/>
    </row>
    <row r="19" spans="1:10" s="171" customFormat="1" ht="124.2" x14ac:dyDescent="0.3">
      <c r="A19" s="171">
        <v>1.5</v>
      </c>
      <c r="B19" s="153" t="s">
        <v>92</v>
      </c>
      <c r="C19" s="169" t="s">
        <v>2</v>
      </c>
      <c r="D19" s="4">
        <v>1</v>
      </c>
      <c r="E19" s="181">
        <v>0.5</v>
      </c>
      <c r="F19" s="3">
        <v>800</v>
      </c>
      <c r="G19" s="4">
        <v>8</v>
      </c>
      <c r="H19" s="7">
        <f>D19*F19*E19*G19</f>
        <v>3200</v>
      </c>
      <c r="I19" s="7">
        <f t="shared" ref="I19:I23" si="1">H19</f>
        <v>3200</v>
      </c>
      <c r="J19" s="243" t="s">
        <v>108</v>
      </c>
    </row>
    <row r="20" spans="1:10" ht="124.2" x14ac:dyDescent="0.3">
      <c r="A20" s="171">
        <v>1.6</v>
      </c>
      <c r="B20" s="151" t="s">
        <v>107</v>
      </c>
      <c r="C20" s="169" t="s">
        <v>6</v>
      </c>
      <c r="D20" s="4">
        <v>1</v>
      </c>
      <c r="E20" s="170">
        <v>1</v>
      </c>
      <c r="F20" s="3">
        <v>55</v>
      </c>
      <c r="G20" s="4">
        <v>30</v>
      </c>
      <c r="H20" s="7">
        <f t="shared" si="0"/>
        <v>1650</v>
      </c>
      <c r="I20" s="7">
        <f t="shared" si="1"/>
        <v>1650</v>
      </c>
      <c r="J20" s="244" t="s">
        <v>110</v>
      </c>
    </row>
    <row r="21" spans="1:10" ht="22.8" x14ac:dyDescent="0.3">
      <c r="A21" s="171">
        <v>1.7</v>
      </c>
      <c r="B21" s="153" t="s">
        <v>127</v>
      </c>
      <c r="C21" s="169" t="s">
        <v>2</v>
      </c>
      <c r="D21" s="4">
        <v>2</v>
      </c>
      <c r="E21" s="170">
        <v>0.8</v>
      </c>
      <c r="F21" s="3">
        <v>600</v>
      </c>
      <c r="G21" s="4">
        <v>8</v>
      </c>
      <c r="H21" s="7">
        <f t="shared" si="0"/>
        <v>7680</v>
      </c>
      <c r="I21" s="7">
        <f t="shared" si="1"/>
        <v>7680</v>
      </c>
      <c r="J21" s="245"/>
    </row>
    <row r="22" spans="1:10" ht="96.6" x14ac:dyDescent="0.3">
      <c r="A22" s="171">
        <v>1.8</v>
      </c>
      <c r="B22" s="156" t="s">
        <v>147</v>
      </c>
      <c r="C22" s="169" t="s">
        <v>2</v>
      </c>
      <c r="D22" s="4"/>
      <c r="E22" s="170"/>
      <c r="F22" s="3"/>
      <c r="G22" s="4"/>
      <c r="H22" s="7">
        <f t="shared" si="0"/>
        <v>0</v>
      </c>
      <c r="I22" s="7">
        <f t="shared" si="1"/>
        <v>0</v>
      </c>
      <c r="J22" s="245" t="s">
        <v>148</v>
      </c>
    </row>
    <row r="23" spans="1:10" x14ac:dyDescent="0.3">
      <c r="B23" s="154"/>
      <c r="C23" s="169" t="s">
        <v>2</v>
      </c>
      <c r="D23" s="4"/>
      <c r="E23" s="170"/>
      <c r="F23" s="3"/>
      <c r="G23" s="4"/>
      <c r="H23" s="7">
        <f t="shared" si="0"/>
        <v>0</v>
      </c>
      <c r="I23" s="7">
        <f t="shared" si="1"/>
        <v>0</v>
      </c>
      <c r="J23" s="244"/>
    </row>
    <row r="24" spans="1:10" x14ac:dyDescent="0.3">
      <c r="B24" s="155" t="s">
        <v>3</v>
      </c>
      <c r="C24" s="198"/>
      <c r="D24" s="175"/>
      <c r="E24" s="198"/>
      <c r="F24" s="175">
        <f>SUM(F12:F17)</f>
        <v>1000</v>
      </c>
      <c r="G24" s="198"/>
      <c r="H24" s="175">
        <f>SUM(H12:H23)</f>
        <v>16530</v>
      </c>
      <c r="I24" s="175">
        <f>SUM(I12:I23)</f>
        <v>16530</v>
      </c>
      <c r="J24" s="211"/>
    </row>
    <row r="25" spans="1:10" ht="39.6" x14ac:dyDescent="0.3">
      <c r="B25" s="150" t="s">
        <v>100</v>
      </c>
      <c r="C25" s="169"/>
      <c r="D25" s="4"/>
      <c r="E25" s="170"/>
      <c r="F25" s="3"/>
      <c r="G25" s="4"/>
      <c r="H25" s="7"/>
      <c r="I25" s="7"/>
      <c r="J25" s="212" t="s">
        <v>99</v>
      </c>
    </row>
    <row r="26" spans="1:10" ht="34.200000000000003" x14ac:dyDescent="0.3">
      <c r="A26" s="171">
        <v>2</v>
      </c>
      <c r="B26" s="156" t="s">
        <v>118</v>
      </c>
      <c r="C26" s="199" t="s">
        <v>4</v>
      </c>
      <c r="D26" s="186">
        <v>0.22</v>
      </c>
      <c r="E26" s="5">
        <v>1</v>
      </c>
      <c r="F26" s="200">
        <f>SUM(H14:H16)</f>
        <v>4000</v>
      </c>
      <c r="G26" s="4">
        <v>1</v>
      </c>
      <c r="H26" s="7">
        <f>F26*E26*G26*D26</f>
        <v>880</v>
      </c>
      <c r="I26" s="7">
        <f t="shared" ref="I26" si="2">H26</f>
        <v>880</v>
      </c>
      <c r="J26" s="210"/>
    </row>
    <row r="27" spans="1:10" x14ac:dyDescent="0.3">
      <c r="B27" s="155" t="s">
        <v>5</v>
      </c>
      <c r="C27" s="201"/>
      <c r="D27" s="187"/>
      <c r="E27" s="202"/>
      <c r="F27" s="187"/>
      <c r="G27" s="202"/>
      <c r="H27" s="175">
        <f>H26</f>
        <v>880</v>
      </c>
      <c r="I27" s="175">
        <f>I26</f>
        <v>880</v>
      </c>
      <c r="J27" s="211"/>
    </row>
    <row r="28" spans="1:10" x14ac:dyDescent="0.3">
      <c r="B28" s="150" t="s">
        <v>117</v>
      </c>
      <c r="C28" s="174"/>
      <c r="D28" s="176"/>
      <c r="E28" s="174"/>
      <c r="F28" s="176"/>
      <c r="G28" s="174"/>
      <c r="H28" s="174"/>
      <c r="I28" s="7"/>
      <c r="J28" s="213" t="s">
        <v>120</v>
      </c>
    </row>
    <row r="29" spans="1:10" s="142" customFormat="1" ht="55.2" x14ac:dyDescent="0.3">
      <c r="A29" s="171">
        <v>3</v>
      </c>
      <c r="B29" s="157" t="s">
        <v>116</v>
      </c>
      <c r="C29" s="158"/>
      <c r="D29" s="159"/>
      <c r="E29" s="2"/>
      <c r="F29" s="3"/>
      <c r="G29" s="4"/>
      <c r="H29" s="7">
        <f>'III.  Travel, Transportation &amp; '!J37</f>
        <v>1020</v>
      </c>
      <c r="I29" s="7">
        <f t="shared" ref="I29" si="3">H29</f>
        <v>1020</v>
      </c>
      <c r="J29" s="209" t="s">
        <v>95</v>
      </c>
    </row>
    <row r="30" spans="1:10" x14ac:dyDescent="0.3">
      <c r="B30" s="155" t="s">
        <v>7</v>
      </c>
      <c r="C30" s="201"/>
      <c r="D30" s="187"/>
      <c r="E30" s="202"/>
      <c r="F30" s="187"/>
      <c r="G30" s="202"/>
      <c r="H30" s="175">
        <f>SUM(H28:H29)</f>
        <v>1020</v>
      </c>
      <c r="I30" s="175">
        <f>SUM(I28:I29)</f>
        <v>1020</v>
      </c>
      <c r="J30" s="211"/>
    </row>
    <row r="31" spans="1:10" x14ac:dyDescent="0.3">
      <c r="A31" s="171">
        <v>4</v>
      </c>
      <c r="B31" s="160" t="s">
        <v>121</v>
      </c>
      <c r="C31" s="197"/>
      <c r="D31" s="4"/>
      <c r="E31" s="197"/>
      <c r="F31" s="197"/>
      <c r="G31" s="174"/>
      <c r="H31" s="176"/>
      <c r="I31" s="7"/>
      <c r="J31" s="150" t="s">
        <v>121</v>
      </c>
    </row>
    <row r="32" spans="1:10" s="57" customFormat="1" x14ac:dyDescent="0.3">
      <c r="A32" s="171">
        <v>4.0999999999999996</v>
      </c>
      <c r="B32" s="147" t="s">
        <v>114</v>
      </c>
      <c r="C32" s="161" t="s">
        <v>2</v>
      </c>
      <c r="D32" s="4"/>
      <c r="E32" s="143">
        <v>0.2</v>
      </c>
      <c r="F32" s="144">
        <v>150</v>
      </c>
      <c r="G32" s="177">
        <v>8</v>
      </c>
      <c r="H32" s="7">
        <f>F32*E32*G32</f>
        <v>240</v>
      </c>
      <c r="I32" s="162">
        <f t="shared" ref="I32:I34" si="4">H32</f>
        <v>240</v>
      </c>
      <c r="J32" s="209"/>
    </row>
    <row r="33" spans="1:10" s="57" customFormat="1" ht="55.2" x14ac:dyDescent="0.3">
      <c r="A33" s="171">
        <v>4.2</v>
      </c>
      <c r="B33" s="147" t="s">
        <v>115</v>
      </c>
      <c r="C33" s="161" t="s">
        <v>0</v>
      </c>
      <c r="D33" s="4"/>
      <c r="E33" s="143">
        <v>1</v>
      </c>
      <c r="F33" s="144">
        <v>900</v>
      </c>
      <c r="G33" s="177">
        <v>1</v>
      </c>
      <c r="H33" s="7">
        <f>F33*E33*G33</f>
        <v>900</v>
      </c>
      <c r="I33" s="162">
        <f t="shared" si="4"/>
        <v>900</v>
      </c>
      <c r="J33" s="209" t="s">
        <v>96</v>
      </c>
    </row>
    <row r="34" spans="1:10" s="57" customFormat="1" x14ac:dyDescent="0.3">
      <c r="A34" s="171"/>
      <c r="B34" s="147"/>
      <c r="C34" s="161"/>
      <c r="D34" s="4"/>
      <c r="E34" s="143"/>
      <c r="F34" s="144"/>
      <c r="G34" s="177"/>
      <c r="H34" s="7">
        <f t="shared" ref="H34" si="5">D34*F34*E34*G34</f>
        <v>0</v>
      </c>
      <c r="I34" s="162">
        <f t="shared" si="4"/>
        <v>0</v>
      </c>
      <c r="J34" s="209"/>
    </row>
    <row r="35" spans="1:10" x14ac:dyDescent="0.3">
      <c r="B35" s="163" t="s">
        <v>8</v>
      </c>
      <c r="C35" s="201"/>
      <c r="D35" s="187"/>
      <c r="E35" s="203"/>
      <c r="F35" s="187"/>
      <c r="G35" s="203"/>
      <c r="H35" s="175">
        <f>SUM(H31:H34)</f>
        <v>1140</v>
      </c>
      <c r="I35" s="175">
        <f>SUM(I31:I34)</f>
        <v>1140</v>
      </c>
      <c r="J35" s="211"/>
    </row>
    <row r="36" spans="1:10" x14ac:dyDescent="0.3">
      <c r="B36" s="150" t="s">
        <v>112</v>
      </c>
      <c r="C36" s="165"/>
      <c r="D36" s="188"/>
      <c r="E36" s="177"/>
      <c r="F36" s="204"/>
      <c r="G36" s="177"/>
      <c r="H36" s="177"/>
      <c r="I36" s="7"/>
      <c r="J36" s="150" t="s">
        <v>112</v>
      </c>
    </row>
    <row r="37" spans="1:10" s="142" customFormat="1" ht="69" x14ac:dyDescent="0.3">
      <c r="A37" s="171">
        <v>5</v>
      </c>
      <c r="B37" s="147" t="s">
        <v>113</v>
      </c>
      <c r="C37" s="164" t="s">
        <v>4</v>
      </c>
      <c r="D37" s="4"/>
      <c r="E37" s="5"/>
      <c r="F37" s="6"/>
      <c r="G37" s="4"/>
      <c r="H37" s="7">
        <f>'V.  Program Trainings'!E48</f>
        <v>10830</v>
      </c>
      <c r="I37" s="7">
        <f t="shared" ref="I37" si="6">H37</f>
        <v>10830</v>
      </c>
      <c r="J37" s="209" t="s">
        <v>97</v>
      </c>
    </row>
    <row r="38" spans="1:10" x14ac:dyDescent="0.3">
      <c r="B38" s="155" t="s">
        <v>10</v>
      </c>
      <c r="C38" s="205"/>
      <c r="D38" s="198"/>
      <c r="E38" s="189"/>
      <c r="F38" s="189"/>
      <c r="G38" s="198"/>
      <c r="H38" s="175">
        <f>SUM(H36:H37)</f>
        <v>10830</v>
      </c>
      <c r="I38" s="175">
        <f>SUM(I36:I37)</f>
        <v>10830</v>
      </c>
      <c r="J38" s="210"/>
    </row>
    <row r="39" spans="1:10" ht="124.2" x14ac:dyDescent="0.3">
      <c r="A39" s="171">
        <v>6</v>
      </c>
      <c r="B39" s="150" t="s">
        <v>133</v>
      </c>
      <c r="C39" s="197"/>
      <c r="D39" s="4"/>
      <c r="E39" s="197"/>
      <c r="F39" s="197"/>
      <c r="G39" s="174"/>
      <c r="H39" s="174"/>
      <c r="I39" s="7"/>
      <c r="J39" s="214" t="s">
        <v>134</v>
      </c>
    </row>
    <row r="40" spans="1:10" x14ac:dyDescent="0.3">
      <c r="A40" s="171">
        <v>6.1</v>
      </c>
      <c r="B40" s="145" t="s">
        <v>101</v>
      </c>
      <c r="C40" s="165" t="s">
        <v>4</v>
      </c>
      <c r="D40" s="4"/>
      <c r="E40" s="5">
        <v>1</v>
      </c>
      <c r="F40" s="7">
        <v>560</v>
      </c>
      <c r="G40" s="8">
        <v>1</v>
      </c>
      <c r="H40" s="7">
        <f>F40*E40*G40</f>
        <v>560</v>
      </c>
      <c r="I40" s="7">
        <f t="shared" ref="I40:I43" si="7">H40</f>
        <v>560</v>
      </c>
      <c r="J40" s="210"/>
    </row>
    <row r="41" spans="1:10" ht="22.8" x14ac:dyDescent="0.3">
      <c r="A41" s="171">
        <v>6.2</v>
      </c>
      <c r="B41" s="156" t="s">
        <v>111</v>
      </c>
      <c r="C41" s="165" t="s">
        <v>4</v>
      </c>
      <c r="D41" s="4"/>
      <c r="E41" s="5">
        <v>1</v>
      </c>
      <c r="F41" s="7">
        <v>1000</v>
      </c>
      <c r="G41" s="8">
        <v>1</v>
      </c>
      <c r="H41" s="7">
        <f>F41*E41*G41</f>
        <v>1000</v>
      </c>
      <c r="I41" s="7">
        <f t="shared" si="7"/>
        <v>1000</v>
      </c>
      <c r="J41" s="210"/>
    </row>
    <row r="42" spans="1:10" x14ac:dyDescent="0.3">
      <c r="A42" s="171">
        <v>6.3</v>
      </c>
      <c r="B42" s="156"/>
      <c r="C42" s="165" t="s">
        <v>4</v>
      </c>
      <c r="D42" s="4"/>
      <c r="E42" s="5">
        <v>1</v>
      </c>
      <c r="F42" s="7"/>
      <c r="G42" s="8">
        <v>1</v>
      </c>
      <c r="H42" s="7">
        <f t="shared" ref="H42:H43" si="8">F42*E42*G42</f>
        <v>0</v>
      </c>
      <c r="I42" s="7">
        <f t="shared" si="7"/>
        <v>0</v>
      </c>
      <c r="J42" s="210"/>
    </row>
    <row r="43" spans="1:10" x14ac:dyDescent="0.3">
      <c r="B43" s="156"/>
      <c r="C43" s="165" t="s">
        <v>11</v>
      </c>
      <c r="D43" s="4"/>
      <c r="E43" s="5">
        <v>1</v>
      </c>
      <c r="F43" s="7"/>
      <c r="G43" s="8">
        <v>1</v>
      </c>
      <c r="H43" s="7">
        <f t="shared" si="8"/>
        <v>0</v>
      </c>
      <c r="I43" s="7">
        <f t="shared" si="7"/>
        <v>0</v>
      </c>
      <c r="J43" s="210"/>
    </row>
    <row r="44" spans="1:10" x14ac:dyDescent="0.3">
      <c r="B44" s="163" t="s">
        <v>12</v>
      </c>
      <c r="C44" s="206"/>
      <c r="D44" s="190"/>
      <c r="E44" s="207"/>
      <c r="F44" s="190"/>
      <c r="G44" s="207"/>
      <c r="H44" s="178">
        <f>SUM(H39:H43)</f>
        <v>1560</v>
      </c>
      <c r="I44" s="178">
        <f>SUM(I39:I43)</f>
        <v>1560</v>
      </c>
      <c r="J44" s="211"/>
    </row>
    <row r="45" spans="1:10" s="142" customFormat="1" ht="69" x14ac:dyDescent="0.3">
      <c r="A45" s="171">
        <v>7</v>
      </c>
      <c r="B45" s="150" t="s">
        <v>135</v>
      </c>
      <c r="C45" s="208"/>
      <c r="D45" s="191"/>
      <c r="E45" s="208"/>
      <c r="F45" s="191"/>
      <c r="G45" s="208"/>
      <c r="H45" s="179"/>
      <c r="I45" s="7"/>
      <c r="J45" s="216" t="s">
        <v>136</v>
      </c>
    </row>
    <row r="46" spans="1:10" x14ac:dyDescent="0.3">
      <c r="A46" s="171">
        <v>7.1</v>
      </c>
      <c r="B46" s="166" t="s">
        <v>102</v>
      </c>
      <c r="C46" s="164" t="s">
        <v>2</v>
      </c>
      <c r="D46" s="4"/>
      <c r="E46" s="2"/>
      <c r="F46" s="6"/>
      <c r="G46" s="177">
        <f>$G$14</f>
        <v>8</v>
      </c>
      <c r="H46" s="7">
        <f>F46*E46*G46</f>
        <v>0</v>
      </c>
      <c r="I46" s="7">
        <f t="shared" ref="I46:I50" si="9">H46</f>
        <v>0</v>
      </c>
      <c r="J46" s="210"/>
    </row>
    <row r="47" spans="1:10" x14ac:dyDescent="0.3">
      <c r="A47" s="171">
        <v>7.2</v>
      </c>
      <c r="B47" s="166" t="s">
        <v>103</v>
      </c>
      <c r="C47" s="164" t="s">
        <v>2</v>
      </c>
      <c r="D47" s="4"/>
      <c r="E47" s="2"/>
      <c r="F47" s="6"/>
      <c r="G47" s="177">
        <f t="shared" ref="G47:G50" si="10">$G$14</f>
        <v>8</v>
      </c>
      <c r="H47" s="7">
        <f t="shared" ref="H47:H50" si="11">F47*E47*G47</f>
        <v>0</v>
      </c>
      <c r="I47" s="7">
        <f t="shared" si="9"/>
        <v>0</v>
      </c>
      <c r="J47" s="210"/>
    </row>
    <row r="48" spans="1:10" x14ac:dyDescent="0.3">
      <c r="A48" s="171">
        <v>7.3</v>
      </c>
      <c r="B48" s="166" t="s">
        <v>104</v>
      </c>
      <c r="C48" s="164" t="s">
        <v>2</v>
      </c>
      <c r="D48" s="4"/>
      <c r="E48" s="2"/>
      <c r="F48" s="6"/>
      <c r="G48" s="177">
        <f t="shared" si="10"/>
        <v>8</v>
      </c>
      <c r="H48" s="7">
        <f t="shared" si="11"/>
        <v>0</v>
      </c>
      <c r="I48" s="7">
        <f t="shared" si="9"/>
        <v>0</v>
      </c>
      <c r="J48" s="210"/>
    </row>
    <row r="49" spans="1:10" x14ac:dyDescent="0.3">
      <c r="A49" s="171">
        <v>7.4</v>
      </c>
      <c r="B49" s="148" t="s">
        <v>105</v>
      </c>
      <c r="C49" s="164" t="s">
        <v>2</v>
      </c>
      <c r="D49" s="4"/>
      <c r="E49" s="2"/>
      <c r="F49" s="6"/>
      <c r="G49" s="177">
        <f t="shared" si="10"/>
        <v>8</v>
      </c>
      <c r="H49" s="7">
        <f t="shared" si="11"/>
        <v>0</v>
      </c>
      <c r="I49" s="7">
        <f t="shared" si="9"/>
        <v>0</v>
      </c>
      <c r="J49" s="210"/>
    </row>
    <row r="50" spans="1:10" x14ac:dyDescent="0.3">
      <c r="A50" s="171">
        <v>7.5</v>
      </c>
      <c r="B50" s="167" t="s">
        <v>106</v>
      </c>
      <c r="C50" s="164" t="s">
        <v>2</v>
      </c>
      <c r="D50" s="4"/>
      <c r="E50" s="2"/>
      <c r="F50" s="6"/>
      <c r="G50" s="177">
        <f t="shared" si="10"/>
        <v>8</v>
      </c>
      <c r="H50" s="7">
        <f t="shared" si="11"/>
        <v>0</v>
      </c>
      <c r="I50" s="7">
        <f t="shared" si="9"/>
        <v>0</v>
      </c>
      <c r="J50" s="210"/>
    </row>
    <row r="51" spans="1:10" x14ac:dyDescent="0.3">
      <c r="B51" s="155" t="s">
        <v>13</v>
      </c>
      <c r="C51" s="206"/>
      <c r="D51" s="190"/>
      <c r="E51" s="207"/>
      <c r="F51" s="190"/>
      <c r="G51" s="207"/>
      <c r="H51" s="175">
        <f>SUM(H46:H50)</f>
        <v>0</v>
      </c>
      <c r="I51" s="175">
        <f>SUM(I46:I50)</f>
        <v>0</v>
      </c>
      <c r="J51" s="210"/>
    </row>
    <row r="52" spans="1:10" ht="15.6" x14ac:dyDescent="0.3">
      <c r="B52" s="168" t="s">
        <v>14</v>
      </c>
      <c r="C52" s="192"/>
      <c r="D52" s="192"/>
      <c r="E52" s="192"/>
      <c r="F52" s="192"/>
      <c r="G52" s="192"/>
      <c r="H52" s="180">
        <f>H24+H26+H30+H35+H38+H44+H51</f>
        <v>31960</v>
      </c>
      <c r="I52" s="180">
        <f>I24+I26+I30+I35+I38+I44+I51</f>
        <v>31960</v>
      </c>
      <c r="J52" s="211"/>
    </row>
  </sheetData>
  <mergeCells count="11">
    <mergeCell ref="J8:J10"/>
    <mergeCell ref="B8:C8"/>
    <mergeCell ref="D8:H8"/>
    <mergeCell ref="I8:I10"/>
    <mergeCell ref="B9:B10"/>
    <mergeCell ref="C9:C10"/>
    <mergeCell ref="D9:D10"/>
    <mergeCell ref="E9:E10"/>
    <mergeCell ref="F9:F10"/>
    <mergeCell ref="G9:G10"/>
    <mergeCell ref="H9:H10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E4B72-163F-4BC3-97F1-56751756E40E}">
  <dimension ref="B2:K44"/>
  <sheetViews>
    <sheetView topLeftCell="B1" workbookViewId="0">
      <selection activeCell="K18" sqref="K18"/>
    </sheetView>
  </sheetViews>
  <sheetFormatPr defaultRowHeight="14.4" x14ac:dyDescent="0.3"/>
  <cols>
    <col min="2" max="2" width="19.77734375" customWidth="1"/>
    <col min="3" max="3" width="17.6640625" customWidth="1"/>
    <col min="4" max="4" width="27" customWidth="1"/>
    <col min="5" max="7" width="18.109375" customWidth="1"/>
    <col min="8" max="8" width="14.33203125" customWidth="1"/>
    <col min="9" max="9" width="17.6640625" customWidth="1"/>
    <col min="10" max="10" width="14.33203125" customWidth="1"/>
    <col min="11" max="11" width="48.5546875" customWidth="1"/>
  </cols>
  <sheetData>
    <row r="2" spans="2:11" x14ac:dyDescent="0.3">
      <c r="B2" s="50"/>
      <c r="C2" s="51"/>
      <c r="D2" s="52"/>
      <c r="E2" s="52"/>
      <c r="F2" s="52"/>
      <c r="G2" s="52"/>
      <c r="H2" s="53"/>
      <c r="I2" s="53"/>
      <c r="J2" s="54"/>
    </row>
    <row r="3" spans="2:11" x14ac:dyDescent="0.3">
      <c r="B3" s="50" t="s">
        <v>58</v>
      </c>
      <c r="C3" s="55" t="s">
        <v>59</v>
      </c>
      <c r="D3" s="52"/>
      <c r="E3" s="127" t="str">
        <f>Budget!D1</f>
        <v>CLEAR-RFA-02-2023</v>
      </c>
      <c r="F3" s="52"/>
      <c r="G3" s="52"/>
      <c r="H3" s="53"/>
      <c r="I3" s="53"/>
      <c r="J3" s="54"/>
    </row>
    <row r="4" spans="2:11" x14ac:dyDescent="0.3">
      <c r="B4" s="50" t="s">
        <v>60</v>
      </c>
      <c r="C4" s="56" t="s">
        <v>91</v>
      </c>
      <c r="D4" s="50"/>
      <c r="E4" s="50"/>
      <c r="F4" s="50"/>
      <c r="G4" s="50"/>
      <c r="H4" s="54"/>
      <c r="I4" s="54"/>
      <c r="J4" s="54"/>
    </row>
    <row r="5" spans="2:11" x14ac:dyDescent="0.3">
      <c r="B5" s="50" t="s">
        <v>61</v>
      </c>
      <c r="C5" s="235"/>
      <c r="D5" s="236"/>
      <c r="E5" s="236"/>
      <c r="F5" s="236"/>
      <c r="G5" s="236"/>
      <c r="H5" s="236"/>
      <c r="I5" s="236"/>
      <c r="J5" s="236"/>
    </row>
    <row r="6" spans="2:11" x14ac:dyDescent="0.3">
      <c r="B6" s="58"/>
      <c r="C6" s="59"/>
      <c r="D6" s="59"/>
      <c r="E6" s="59"/>
      <c r="F6" s="59"/>
      <c r="G6" s="59"/>
      <c r="H6" s="60"/>
      <c r="I6" s="60"/>
      <c r="J6" s="60"/>
    </row>
    <row r="7" spans="2:11" x14ac:dyDescent="0.3">
      <c r="B7" s="58"/>
      <c r="C7" s="52"/>
      <c r="D7" s="52"/>
      <c r="E7" s="52"/>
      <c r="F7" s="52"/>
      <c r="G7" s="52"/>
      <c r="H7" s="60"/>
      <c r="I7" s="60"/>
      <c r="J7" s="60"/>
    </row>
    <row r="8" spans="2:11" ht="15" thickBot="1" x14ac:dyDescent="0.35">
      <c r="B8" s="61"/>
      <c r="C8" s="62"/>
      <c r="D8" s="62"/>
      <c r="E8" s="62"/>
      <c r="F8" s="62"/>
      <c r="G8" s="62"/>
      <c r="H8" s="10"/>
      <c r="I8" s="10"/>
      <c r="J8" s="10"/>
    </row>
    <row r="9" spans="2:11" ht="85.2" thickBot="1" x14ac:dyDescent="0.35">
      <c r="B9" s="63" t="s">
        <v>62</v>
      </c>
      <c r="C9" s="64" t="s">
        <v>63</v>
      </c>
      <c r="D9" s="65" t="s">
        <v>64</v>
      </c>
      <c r="E9" s="65" t="s">
        <v>65</v>
      </c>
      <c r="F9" s="65" t="s">
        <v>66</v>
      </c>
      <c r="G9" s="65" t="s">
        <v>67</v>
      </c>
      <c r="H9" s="66" t="s">
        <v>68</v>
      </c>
      <c r="I9" s="66" t="s">
        <v>69</v>
      </c>
      <c r="J9" s="130" t="s">
        <v>70</v>
      </c>
      <c r="K9" s="129" t="s">
        <v>36</v>
      </c>
    </row>
    <row r="10" spans="2:11" ht="15" thickBot="1" x14ac:dyDescent="0.35">
      <c r="B10" s="67">
        <v>1</v>
      </c>
      <c r="C10" s="68" t="s">
        <v>71</v>
      </c>
      <c r="D10" s="69" t="s">
        <v>72</v>
      </c>
      <c r="E10" s="69" t="s">
        <v>73</v>
      </c>
      <c r="F10" s="69" t="s">
        <v>74</v>
      </c>
      <c r="G10" s="69">
        <v>6</v>
      </c>
      <c r="H10" s="69">
        <v>7</v>
      </c>
      <c r="I10" s="69">
        <v>8</v>
      </c>
      <c r="J10" s="131" t="s">
        <v>75</v>
      </c>
      <c r="K10" s="141"/>
    </row>
    <row r="11" spans="2:11" x14ac:dyDescent="0.3">
      <c r="B11" s="70" t="s">
        <v>76</v>
      </c>
      <c r="C11" s="71"/>
      <c r="D11" s="72"/>
      <c r="E11" s="72"/>
      <c r="F11" s="73"/>
      <c r="G11" s="74"/>
      <c r="H11" s="75"/>
      <c r="I11" s="76"/>
      <c r="J11" s="132"/>
      <c r="K11" s="138"/>
    </row>
    <row r="12" spans="2:11" ht="23.4" thickBot="1" x14ac:dyDescent="0.35">
      <c r="B12" s="77" t="s">
        <v>77</v>
      </c>
      <c r="C12" s="78" t="s">
        <v>78</v>
      </c>
      <c r="D12" s="79" t="s">
        <v>79</v>
      </c>
      <c r="E12" s="78" t="s">
        <v>78</v>
      </c>
      <c r="F12" s="73" t="s">
        <v>80</v>
      </c>
      <c r="G12" s="80" t="s">
        <v>81</v>
      </c>
      <c r="H12" s="75">
        <v>30</v>
      </c>
      <c r="I12" s="76">
        <v>25</v>
      </c>
      <c r="J12" s="133">
        <f>H12*I12</f>
        <v>750</v>
      </c>
      <c r="K12" s="140"/>
    </row>
    <row r="13" spans="2:11" ht="86.4" x14ac:dyDescent="0.3">
      <c r="B13" s="81" t="s">
        <v>82</v>
      </c>
      <c r="C13" s="82"/>
      <c r="D13" s="83"/>
      <c r="E13" s="84"/>
      <c r="F13" s="85"/>
      <c r="G13" s="86"/>
      <c r="H13" s="82"/>
      <c r="I13" s="87"/>
      <c r="J13" s="134"/>
      <c r="K13" s="33" t="s">
        <v>153</v>
      </c>
    </row>
    <row r="14" spans="2:11" ht="115.2" x14ac:dyDescent="0.3">
      <c r="B14" s="89"/>
      <c r="C14" s="90"/>
      <c r="D14" s="91"/>
      <c r="E14" s="92"/>
      <c r="F14" s="93"/>
      <c r="G14" s="94" t="s">
        <v>83</v>
      </c>
      <c r="H14" s="90"/>
      <c r="I14" s="95"/>
      <c r="J14" s="135"/>
      <c r="K14" s="34" t="s">
        <v>154</v>
      </c>
    </row>
    <row r="15" spans="2:11" x14ac:dyDescent="0.3">
      <c r="B15" s="96"/>
      <c r="C15" s="97" t="s">
        <v>79</v>
      </c>
      <c r="D15" s="98" t="s">
        <v>84</v>
      </c>
      <c r="E15" s="99" t="s">
        <v>79</v>
      </c>
      <c r="F15" s="100">
        <v>120</v>
      </c>
      <c r="G15" s="101" t="s">
        <v>85</v>
      </c>
      <c r="H15" s="102">
        <v>0.6</v>
      </c>
      <c r="I15" s="95">
        <v>3</v>
      </c>
      <c r="J15" s="135">
        <f>F15*H15*I15</f>
        <v>216</v>
      </c>
      <c r="K15" s="139"/>
    </row>
    <row r="16" spans="2:11" x14ac:dyDescent="0.3">
      <c r="B16" s="96"/>
      <c r="C16" s="97" t="s">
        <v>79</v>
      </c>
      <c r="D16" s="98" t="s">
        <v>86</v>
      </c>
      <c r="E16" s="99" t="s">
        <v>79</v>
      </c>
      <c r="F16" s="93">
        <v>30</v>
      </c>
      <c r="G16" s="101" t="s">
        <v>85</v>
      </c>
      <c r="H16" s="102">
        <v>0.6</v>
      </c>
      <c r="I16" s="95">
        <v>3</v>
      </c>
      <c r="J16" s="135">
        <f>F16*H16*I16</f>
        <v>54</v>
      </c>
      <c r="K16" s="139"/>
    </row>
    <row r="17" spans="2:11" x14ac:dyDescent="0.3">
      <c r="B17" s="96"/>
      <c r="C17" s="97"/>
      <c r="D17" s="91"/>
      <c r="E17" s="99"/>
      <c r="F17" s="93"/>
      <c r="G17" s="101" t="s">
        <v>85</v>
      </c>
      <c r="H17" s="102"/>
      <c r="I17" s="95"/>
      <c r="J17" s="135">
        <f>F17*H17*I17</f>
        <v>0</v>
      </c>
      <c r="K17" s="139"/>
    </row>
    <row r="18" spans="2:11" x14ac:dyDescent="0.3">
      <c r="B18" s="96"/>
      <c r="C18" s="97"/>
      <c r="D18" s="103"/>
      <c r="E18" s="99"/>
      <c r="F18" s="93"/>
      <c r="G18" s="101" t="s">
        <v>85</v>
      </c>
      <c r="H18" s="102"/>
      <c r="I18" s="95"/>
      <c r="J18" s="135">
        <f>F18*H18*I18</f>
        <v>0</v>
      </c>
      <c r="K18" s="139"/>
    </row>
    <row r="19" spans="2:11" x14ac:dyDescent="0.3">
      <c r="B19" s="96"/>
      <c r="C19" s="97"/>
      <c r="D19" s="104"/>
      <c r="E19" s="99"/>
      <c r="F19" s="93"/>
      <c r="G19" s="101" t="s">
        <v>85</v>
      </c>
      <c r="H19" s="102"/>
      <c r="I19" s="95"/>
      <c r="J19" s="135">
        <f t="shared" ref="J19:J34" si="0">F19*H19*I19</f>
        <v>0</v>
      </c>
      <c r="K19" s="139"/>
    </row>
    <row r="20" spans="2:11" x14ac:dyDescent="0.3">
      <c r="B20" s="96"/>
      <c r="C20" s="97"/>
      <c r="D20" s="104"/>
      <c r="E20" s="99"/>
      <c r="F20" s="93"/>
      <c r="G20" s="101" t="s">
        <v>85</v>
      </c>
      <c r="H20" s="102"/>
      <c r="I20" s="95"/>
      <c r="J20" s="135">
        <f t="shared" si="0"/>
        <v>0</v>
      </c>
      <c r="K20" s="139"/>
    </row>
    <row r="21" spans="2:11" x14ac:dyDescent="0.3">
      <c r="B21" s="96"/>
      <c r="C21" s="97"/>
      <c r="D21" s="104"/>
      <c r="E21" s="99"/>
      <c r="F21" s="93"/>
      <c r="G21" s="101" t="s">
        <v>85</v>
      </c>
      <c r="H21" s="102"/>
      <c r="I21" s="95"/>
      <c r="J21" s="135">
        <f t="shared" si="0"/>
        <v>0</v>
      </c>
      <c r="K21" s="139"/>
    </row>
    <row r="22" spans="2:11" x14ac:dyDescent="0.3">
      <c r="B22" s="96"/>
      <c r="C22" s="97"/>
      <c r="D22" s="104"/>
      <c r="E22" s="99"/>
      <c r="F22" s="93"/>
      <c r="G22" s="101" t="s">
        <v>85</v>
      </c>
      <c r="H22" s="102"/>
      <c r="I22" s="95"/>
      <c r="J22" s="135">
        <f t="shared" si="0"/>
        <v>0</v>
      </c>
      <c r="K22" s="139"/>
    </row>
    <row r="23" spans="2:11" x14ac:dyDescent="0.3">
      <c r="B23" s="96"/>
      <c r="C23" s="97"/>
      <c r="D23" s="104"/>
      <c r="E23" s="99"/>
      <c r="F23" s="93"/>
      <c r="G23" s="101" t="s">
        <v>85</v>
      </c>
      <c r="H23" s="102"/>
      <c r="I23" s="95"/>
      <c r="J23" s="135">
        <f t="shared" si="0"/>
        <v>0</v>
      </c>
      <c r="K23" s="139"/>
    </row>
    <row r="24" spans="2:11" x14ac:dyDescent="0.3">
      <c r="B24" s="96"/>
      <c r="C24" s="97"/>
      <c r="D24" s="104"/>
      <c r="E24" s="99"/>
      <c r="F24" s="93"/>
      <c r="G24" s="101" t="s">
        <v>85</v>
      </c>
      <c r="H24" s="102"/>
      <c r="I24" s="95"/>
      <c r="J24" s="135">
        <f t="shared" si="0"/>
        <v>0</v>
      </c>
      <c r="K24" s="139"/>
    </row>
    <row r="25" spans="2:11" x14ac:dyDescent="0.3">
      <c r="B25" s="96"/>
      <c r="C25" s="97"/>
      <c r="D25" s="104"/>
      <c r="E25" s="99"/>
      <c r="F25" s="93"/>
      <c r="G25" s="101" t="s">
        <v>85</v>
      </c>
      <c r="H25" s="102"/>
      <c r="I25" s="95"/>
      <c r="J25" s="135">
        <f t="shared" si="0"/>
        <v>0</v>
      </c>
      <c r="K25" s="139"/>
    </row>
    <row r="26" spans="2:11" x14ac:dyDescent="0.3">
      <c r="B26" s="96"/>
      <c r="C26" s="97"/>
      <c r="D26" s="104"/>
      <c r="E26" s="99"/>
      <c r="F26" s="93"/>
      <c r="G26" s="101" t="s">
        <v>85</v>
      </c>
      <c r="H26" s="102"/>
      <c r="I26" s="95"/>
      <c r="J26" s="135">
        <f t="shared" si="0"/>
        <v>0</v>
      </c>
      <c r="K26" s="139"/>
    </row>
    <row r="27" spans="2:11" x14ac:dyDescent="0.3">
      <c r="B27" s="96"/>
      <c r="C27" s="97"/>
      <c r="D27" s="104"/>
      <c r="E27" s="99"/>
      <c r="F27" s="93"/>
      <c r="G27" s="101" t="s">
        <v>85</v>
      </c>
      <c r="H27" s="102"/>
      <c r="I27" s="95"/>
      <c r="J27" s="135">
        <f t="shared" si="0"/>
        <v>0</v>
      </c>
      <c r="K27" s="139"/>
    </row>
    <row r="28" spans="2:11" x14ac:dyDescent="0.3">
      <c r="B28" s="96"/>
      <c r="C28" s="97"/>
      <c r="D28" s="104"/>
      <c r="E28" s="99"/>
      <c r="F28" s="93"/>
      <c r="G28" s="101" t="s">
        <v>85</v>
      </c>
      <c r="H28" s="102"/>
      <c r="I28" s="95"/>
      <c r="J28" s="135">
        <f t="shared" si="0"/>
        <v>0</v>
      </c>
      <c r="K28" s="139"/>
    </row>
    <row r="29" spans="2:11" x14ac:dyDescent="0.3">
      <c r="B29" s="96"/>
      <c r="C29" s="97"/>
      <c r="D29" s="104"/>
      <c r="E29" s="99"/>
      <c r="F29" s="93"/>
      <c r="G29" s="101" t="s">
        <v>85</v>
      </c>
      <c r="H29" s="102"/>
      <c r="I29" s="95"/>
      <c r="J29" s="135">
        <f t="shared" si="0"/>
        <v>0</v>
      </c>
      <c r="K29" s="139"/>
    </row>
    <row r="30" spans="2:11" x14ac:dyDescent="0.3">
      <c r="B30" s="96"/>
      <c r="C30" s="97"/>
      <c r="D30" s="104"/>
      <c r="E30" s="99"/>
      <c r="F30" s="93"/>
      <c r="G30" s="101" t="s">
        <v>85</v>
      </c>
      <c r="H30" s="102"/>
      <c r="I30" s="95"/>
      <c r="J30" s="135">
        <f t="shared" si="0"/>
        <v>0</v>
      </c>
      <c r="K30" s="139"/>
    </row>
    <row r="31" spans="2:11" x14ac:dyDescent="0.3">
      <c r="B31" s="96"/>
      <c r="C31" s="97"/>
      <c r="D31" s="104"/>
      <c r="E31" s="99"/>
      <c r="F31" s="100"/>
      <c r="G31" s="101" t="s">
        <v>85</v>
      </c>
      <c r="H31" s="102"/>
      <c r="I31" s="95"/>
      <c r="J31" s="135">
        <f t="shared" si="0"/>
        <v>0</v>
      </c>
      <c r="K31" s="139"/>
    </row>
    <row r="32" spans="2:11" x14ac:dyDescent="0.3">
      <c r="B32" s="96"/>
      <c r="C32" s="97"/>
      <c r="D32" s="104"/>
      <c r="E32" s="99"/>
      <c r="F32" s="93"/>
      <c r="G32" s="101" t="s">
        <v>85</v>
      </c>
      <c r="H32" s="102"/>
      <c r="I32" s="95"/>
      <c r="J32" s="135">
        <f t="shared" si="0"/>
        <v>0</v>
      </c>
      <c r="K32" s="139"/>
    </row>
    <row r="33" spans="2:11" x14ac:dyDescent="0.3">
      <c r="B33" s="96"/>
      <c r="C33" s="97"/>
      <c r="D33" s="104"/>
      <c r="E33" s="99"/>
      <c r="F33" s="93"/>
      <c r="G33" s="101" t="s">
        <v>85</v>
      </c>
      <c r="H33" s="102"/>
      <c r="I33" s="95"/>
      <c r="J33" s="135">
        <f t="shared" si="0"/>
        <v>0</v>
      </c>
      <c r="K33" s="139"/>
    </row>
    <row r="34" spans="2:11" ht="15" thickBot="1" x14ac:dyDescent="0.35">
      <c r="B34" s="96"/>
      <c r="C34" s="97"/>
      <c r="D34" s="105"/>
      <c r="E34" s="106"/>
      <c r="F34" s="107"/>
      <c r="G34" s="101" t="s">
        <v>85</v>
      </c>
      <c r="H34" s="102"/>
      <c r="I34" s="95"/>
      <c r="J34" s="135">
        <f t="shared" si="0"/>
        <v>0</v>
      </c>
      <c r="K34" s="140"/>
    </row>
    <row r="35" spans="2:11" x14ac:dyDescent="0.3">
      <c r="B35" s="81" t="s">
        <v>87</v>
      </c>
      <c r="C35" s="108"/>
      <c r="D35" s="109"/>
      <c r="E35" s="110"/>
      <c r="F35" s="102" t="s">
        <v>80</v>
      </c>
      <c r="G35" s="88" t="s">
        <v>88</v>
      </c>
      <c r="H35" s="111"/>
      <c r="I35" s="87"/>
      <c r="J35" s="134">
        <f>H35*I35</f>
        <v>0</v>
      </c>
      <c r="K35" s="138"/>
    </row>
    <row r="36" spans="2:11" ht="15" thickBot="1" x14ac:dyDescent="0.35">
      <c r="B36" s="112" t="s">
        <v>89</v>
      </c>
      <c r="C36" s="113"/>
      <c r="D36" s="114"/>
      <c r="E36" s="115"/>
      <c r="F36" s="116"/>
      <c r="G36" s="117" t="s">
        <v>88</v>
      </c>
      <c r="H36" s="118"/>
      <c r="I36" s="119"/>
      <c r="J36" s="136">
        <f>H36*I36</f>
        <v>0</v>
      </c>
      <c r="K36" s="140"/>
    </row>
    <row r="37" spans="2:11" ht="15" thickBot="1" x14ac:dyDescent="0.35">
      <c r="B37" s="120" t="s">
        <v>90</v>
      </c>
      <c r="C37" s="121"/>
      <c r="D37" s="122"/>
      <c r="E37" s="122"/>
      <c r="F37" s="123"/>
      <c r="G37" s="122"/>
      <c r="H37" s="124"/>
      <c r="I37" s="123"/>
      <c r="J37" s="137">
        <f>SUM(J11:J36)</f>
        <v>1020</v>
      </c>
      <c r="K37" s="140"/>
    </row>
    <row r="39" spans="2:11" x14ac:dyDescent="0.3">
      <c r="J39" s="126"/>
    </row>
    <row r="40" spans="2:11" ht="15" x14ac:dyDescent="0.3">
      <c r="J40" s="125"/>
    </row>
    <row r="41" spans="2:11" x14ac:dyDescent="0.3">
      <c r="J41" s="126"/>
    </row>
    <row r="42" spans="2:11" ht="15" x14ac:dyDescent="0.3">
      <c r="J42" s="125"/>
    </row>
    <row r="43" spans="2:11" x14ac:dyDescent="0.3">
      <c r="J43" s="126"/>
    </row>
    <row r="44" spans="2:11" ht="15" x14ac:dyDescent="0.3">
      <c r="J44" s="125"/>
    </row>
  </sheetData>
  <mergeCells count="1">
    <mergeCell ref="C5:J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C4F83-6395-42AF-B363-4CE04F726653}">
  <dimension ref="A1:F55"/>
  <sheetViews>
    <sheetView workbookViewId="0">
      <selection activeCell="F8" sqref="F8"/>
    </sheetView>
  </sheetViews>
  <sheetFormatPr defaultRowHeight="14.4" x14ac:dyDescent="0.3"/>
  <cols>
    <col min="2" max="2" width="75.77734375" customWidth="1"/>
    <col min="3" max="3" width="13.6640625" customWidth="1"/>
    <col min="4" max="4" width="14.109375" customWidth="1"/>
    <col min="5" max="5" width="14.5546875" customWidth="1"/>
    <col min="6" max="6" width="70.77734375" style="28" customWidth="1"/>
    <col min="7" max="7" width="16.21875" customWidth="1"/>
  </cols>
  <sheetData>
    <row r="1" spans="1:6" ht="15" thickBot="1" x14ac:dyDescent="0.35">
      <c r="B1" s="128" t="str">
        <f>Budget!D1</f>
        <v>CLEAR-RFA-02-2023</v>
      </c>
    </row>
    <row r="2" spans="1:6" ht="15" thickBot="1" x14ac:dyDescent="0.35">
      <c r="A2">
        <v>5.0999999999999996</v>
      </c>
      <c r="B2" s="36" t="s">
        <v>9</v>
      </c>
      <c r="C2" s="37"/>
      <c r="D2" s="37"/>
      <c r="E2" s="37"/>
      <c r="F2" s="38" t="s">
        <v>36</v>
      </c>
    </row>
    <row r="3" spans="1:6" ht="48" x14ac:dyDescent="0.3">
      <c r="B3" s="237" t="s">
        <v>24</v>
      </c>
      <c r="C3" s="238"/>
      <c r="D3" s="238"/>
      <c r="E3" s="238"/>
      <c r="F3" s="39" t="s">
        <v>151</v>
      </c>
    </row>
    <row r="4" spans="1:6" ht="36.6" thickBot="1" x14ac:dyDescent="0.35">
      <c r="B4" s="239"/>
      <c r="C4" s="240"/>
      <c r="D4" s="240"/>
      <c r="E4" s="240"/>
      <c r="F4" s="40" t="s">
        <v>152</v>
      </c>
    </row>
    <row r="5" spans="1:6" x14ac:dyDescent="0.3">
      <c r="B5" s="9" t="s">
        <v>15</v>
      </c>
      <c r="C5" s="10"/>
      <c r="D5" s="10"/>
      <c r="E5" s="29">
        <v>1</v>
      </c>
      <c r="F5" s="33" t="s">
        <v>37</v>
      </c>
    </row>
    <row r="6" spans="1:6" x14ac:dyDescent="0.3">
      <c r="B6" s="9" t="s">
        <v>16</v>
      </c>
      <c r="C6" s="10"/>
      <c r="D6" s="10"/>
      <c r="E6" s="29">
        <v>1</v>
      </c>
      <c r="F6" s="34"/>
    </row>
    <row r="7" spans="1:6" x14ac:dyDescent="0.3">
      <c r="B7" s="9" t="s">
        <v>17</v>
      </c>
      <c r="C7" s="10"/>
      <c r="D7" s="10"/>
      <c r="E7" s="29">
        <v>20</v>
      </c>
      <c r="F7" s="34"/>
    </row>
    <row r="8" spans="1:6" x14ac:dyDescent="0.3">
      <c r="B8" s="9" t="s">
        <v>18</v>
      </c>
      <c r="C8" s="10"/>
      <c r="D8" s="10"/>
      <c r="E8" s="29">
        <v>2</v>
      </c>
      <c r="F8" s="34"/>
    </row>
    <row r="9" spans="1:6" ht="60.6" x14ac:dyDescent="0.3">
      <c r="B9" s="9"/>
      <c r="C9" s="11" t="s">
        <v>19</v>
      </c>
      <c r="D9" s="12" t="s">
        <v>20</v>
      </c>
      <c r="E9" s="12" t="s">
        <v>21</v>
      </c>
      <c r="F9" s="34"/>
    </row>
    <row r="10" spans="1:6" ht="28.8" x14ac:dyDescent="0.3">
      <c r="B10" s="9" t="s">
        <v>38</v>
      </c>
      <c r="C10" s="13">
        <v>100</v>
      </c>
      <c r="D10" s="14">
        <f>E5*E6</f>
        <v>1</v>
      </c>
      <c r="E10" s="30">
        <f>C10*D10</f>
        <v>100</v>
      </c>
      <c r="F10" s="34" t="s">
        <v>35</v>
      </c>
    </row>
    <row r="11" spans="1:6" x14ac:dyDescent="0.3">
      <c r="B11" s="9" t="s">
        <v>54</v>
      </c>
      <c r="C11" s="13">
        <v>20</v>
      </c>
      <c r="D11" s="14">
        <f>E8*E6</f>
        <v>2</v>
      </c>
      <c r="E11" s="30">
        <f t="shared" ref="E11:E17" si="0">C11*D11</f>
        <v>40</v>
      </c>
      <c r="F11" s="34" t="s">
        <v>31</v>
      </c>
    </row>
    <row r="12" spans="1:6" ht="28.8" x14ac:dyDescent="0.3">
      <c r="B12" s="9" t="s">
        <v>32</v>
      </c>
      <c r="C12" s="13">
        <v>10</v>
      </c>
      <c r="D12" s="14">
        <f>E7*E6</f>
        <v>20</v>
      </c>
      <c r="E12" s="30">
        <f t="shared" si="0"/>
        <v>200</v>
      </c>
      <c r="F12" s="34" t="s">
        <v>49</v>
      </c>
    </row>
    <row r="13" spans="1:6" ht="24" x14ac:dyDescent="0.3">
      <c r="B13" s="9" t="s">
        <v>26</v>
      </c>
      <c r="C13" s="13">
        <v>30</v>
      </c>
      <c r="D13" s="14">
        <f>E7*E6*E5</f>
        <v>20</v>
      </c>
      <c r="E13" s="30">
        <f t="shared" si="0"/>
        <v>600</v>
      </c>
      <c r="F13" s="34" t="s">
        <v>27</v>
      </c>
    </row>
    <row r="14" spans="1:6" x14ac:dyDescent="0.3">
      <c r="B14" s="9" t="s">
        <v>53</v>
      </c>
      <c r="C14" s="13">
        <v>25</v>
      </c>
      <c r="D14" s="14">
        <f>E5*E6*E8</f>
        <v>2</v>
      </c>
      <c r="E14" s="30">
        <f t="shared" si="0"/>
        <v>50</v>
      </c>
      <c r="F14" s="34" t="s">
        <v>46</v>
      </c>
    </row>
    <row r="15" spans="1:6" ht="58.2" x14ac:dyDescent="0.3">
      <c r="B15" s="9" t="s">
        <v>28</v>
      </c>
      <c r="C15" s="13">
        <v>100</v>
      </c>
      <c r="D15" s="14">
        <f>E5*E6*E8</f>
        <v>2</v>
      </c>
      <c r="E15" s="30">
        <f t="shared" si="0"/>
        <v>200</v>
      </c>
      <c r="F15" s="34" t="s">
        <v>33</v>
      </c>
    </row>
    <row r="16" spans="1:6" ht="28.8" x14ac:dyDescent="0.3">
      <c r="B16" s="9" t="s">
        <v>25</v>
      </c>
      <c r="C16" s="13">
        <v>20</v>
      </c>
      <c r="D16" s="14">
        <f>(E7+E8)*E5*E6</f>
        <v>22</v>
      </c>
      <c r="E16" s="30">
        <f t="shared" si="0"/>
        <v>440</v>
      </c>
      <c r="F16" s="34" t="s">
        <v>57</v>
      </c>
    </row>
    <row r="17" spans="1:6" ht="86.4" x14ac:dyDescent="0.3">
      <c r="B17" s="15" t="s">
        <v>29</v>
      </c>
      <c r="C17" s="13">
        <v>3.5</v>
      </c>
      <c r="D17" s="14">
        <f>E7</f>
        <v>20</v>
      </c>
      <c r="E17" s="30">
        <f t="shared" si="0"/>
        <v>70</v>
      </c>
      <c r="F17" s="34" t="s">
        <v>34</v>
      </c>
    </row>
    <row r="18" spans="1:6" x14ac:dyDescent="0.3">
      <c r="B18" s="15"/>
      <c r="C18" s="16"/>
      <c r="D18" s="14"/>
      <c r="E18" s="31"/>
      <c r="F18" s="34"/>
    </row>
    <row r="19" spans="1:6" ht="15" thickBot="1" x14ac:dyDescent="0.35">
      <c r="B19" s="17"/>
      <c r="C19" s="18"/>
      <c r="D19" s="19"/>
      <c r="E19" s="32"/>
      <c r="F19" s="35"/>
    </row>
    <row r="20" spans="1:6" ht="15" thickBot="1" x14ac:dyDescent="0.35">
      <c r="B20" s="20" t="s">
        <v>22</v>
      </c>
      <c r="C20" s="21"/>
      <c r="D20" s="22"/>
      <c r="E20" s="23">
        <f>SUM(E10:E19)</f>
        <v>1700</v>
      </c>
    </row>
    <row r="21" spans="1:6" x14ac:dyDescent="0.3">
      <c r="B21" s="24" t="s">
        <v>23</v>
      </c>
      <c r="C21" s="25"/>
      <c r="D21" s="26"/>
      <c r="E21" s="27">
        <f>E20/E6</f>
        <v>1700</v>
      </c>
    </row>
    <row r="23" spans="1:6" ht="15" thickBot="1" x14ac:dyDescent="0.35"/>
    <row r="24" spans="1:6" ht="14.4" customHeight="1" x14ac:dyDescent="0.3">
      <c r="A24">
        <v>5.2</v>
      </c>
      <c r="B24" s="237" t="s">
        <v>24</v>
      </c>
      <c r="C24" s="238"/>
      <c r="D24" s="238"/>
      <c r="E24" s="238"/>
      <c r="F24" s="39" t="s">
        <v>39</v>
      </c>
    </row>
    <row r="25" spans="1:6" ht="36.6" thickBot="1" x14ac:dyDescent="0.35">
      <c r="B25" s="239"/>
      <c r="C25" s="240"/>
      <c r="D25" s="240"/>
      <c r="E25" s="240"/>
      <c r="F25" s="40" t="s">
        <v>40</v>
      </c>
    </row>
    <row r="26" spans="1:6" x14ac:dyDescent="0.3">
      <c r="B26" s="9" t="s">
        <v>15</v>
      </c>
      <c r="C26" s="10"/>
      <c r="D26" s="10"/>
      <c r="E26" s="29">
        <v>2</v>
      </c>
      <c r="F26" s="33" t="s">
        <v>37</v>
      </c>
    </row>
    <row r="27" spans="1:6" x14ac:dyDescent="0.3">
      <c r="B27" s="9" t="s">
        <v>16</v>
      </c>
      <c r="C27" s="10"/>
      <c r="D27" s="10"/>
      <c r="E27" s="29">
        <v>3</v>
      </c>
      <c r="F27" s="34"/>
    </row>
    <row r="28" spans="1:6" x14ac:dyDescent="0.3">
      <c r="B28" s="9" t="s">
        <v>17</v>
      </c>
      <c r="C28" s="10"/>
      <c r="D28" s="10"/>
      <c r="E28" s="29">
        <v>20</v>
      </c>
      <c r="F28" s="34"/>
    </row>
    <row r="29" spans="1:6" x14ac:dyDescent="0.3">
      <c r="B29" s="9" t="s">
        <v>18</v>
      </c>
      <c r="C29" s="10"/>
      <c r="D29" s="10"/>
      <c r="E29" s="29">
        <v>2</v>
      </c>
      <c r="F29" s="34"/>
    </row>
    <row r="30" spans="1:6" ht="60.6" x14ac:dyDescent="0.3">
      <c r="B30" s="9"/>
      <c r="C30" s="11" t="s">
        <v>19</v>
      </c>
      <c r="D30" s="12" t="s">
        <v>20</v>
      </c>
      <c r="E30" s="12" t="s">
        <v>21</v>
      </c>
      <c r="F30" s="34"/>
    </row>
    <row r="31" spans="1:6" ht="28.8" x14ac:dyDescent="0.3">
      <c r="B31" s="9" t="s">
        <v>38</v>
      </c>
      <c r="C31" s="13">
        <v>100</v>
      </c>
      <c r="D31" s="14">
        <f>E26*E27</f>
        <v>6</v>
      </c>
      <c r="E31" s="30">
        <f>C31*D31</f>
        <v>600</v>
      </c>
      <c r="F31" s="34" t="s">
        <v>47</v>
      </c>
    </row>
    <row r="32" spans="1:6" ht="28.8" x14ac:dyDescent="0.3">
      <c r="B32" s="9" t="s">
        <v>30</v>
      </c>
      <c r="C32" s="13">
        <v>20</v>
      </c>
      <c r="D32" s="14">
        <f>E29*E27</f>
        <v>6</v>
      </c>
      <c r="E32" s="30">
        <f t="shared" ref="E32:E38" si="1">C32*D32</f>
        <v>120</v>
      </c>
      <c r="F32" s="34" t="s">
        <v>48</v>
      </c>
    </row>
    <row r="33" spans="2:6" ht="28.8" x14ac:dyDescent="0.3">
      <c r="B33" s="9" t="s">
        <v>32</v>
      </c>
      <c r="C33" s="13">
        <v>10</v>
      </c>
      <c r="D33" s="14">
        <f>E28*E27</f>
        <v>60</v>
      </c>
      <c r="E33" s="30">
        <f t="shared" si="1"/>
        <v>600</v>
      </c>
      <c r="F33" s="34" t="s">
        <v>50</v>
      </c>
    </row>
    <row r="34" spans="2:6" ht="28.8" x14ac:dyDescent="0.3">
      <c r="B34" s="9" t="s">
        <v>26</v>
      </c>
      <c r="C34" s="13">
        <v>30</v>
      </c>
      <c r="D34" s="14">
        <f>E28*E27*E26</f>
        <v>120</v>
      </c>
      <c r="E34" s="30">
        <f t="shared" si="1"/>
        <v>3600</v>
      </c>
      <c r="F34" s="34" t="s">
        <v>51</v>
      </c>
    </row>
    <row r="35" spans="2:6" ht="28.8" x14ac:dyDescent="0.3">
      <c r="B35" s="9" t="s">
        <v>53</v>
      </c>
      <c r="C35" s="13">
        <v>25</v>
      </c>
      <c r="D35" s="14">
        <f>E26*E27*E29</f>
        <v>12</v>
      </c>
      <c r="E35" s="30">
        <f t="shared" si="1"/>
        <v>300</v>
      </c>
      <c r="F35" s="34" t="s">
        <v>52</v>
      </c>
    </row>
    <row r="36" spans="2:6" ht="58.2" x14ac:dyDescent="0.3">
      <c r="B36" s="9" t="s">
        <v>28</v>
      </c>
      <c r="C36" s="13">
        <v>100</v>
      </c>
      <c r="D36" s="14">
        <f>E26*E27*E29</f>
        <v>12</v>
      </c>
      <c r="E36" s="30">
        <f t="shared" si="1"/>
        <v>1200</v>
      </c>
      <c r="F36" s="34" t="s">
        <v>55</v>
      </c>
    </row>
    <row r="37" spans="2:6" ht="28.8" x14ac:dyDescent="0.3">
      <c r="B37" s="9" t="s">
        <v>25</v>
      </c>
      <c r="C37" s="13">
        <v>20</v>
      </c>
      <c r="D37" s="14">
        <f>(E28+E29)*E26*E27</f>
        <v>132</v>
      </c>
      <c r="E37" s="30">
        <f t="shared" si="1"/>
        <v>2640</v>
      </c>
      <c r="F37" s="34" t="s">
        <v>56</v>
      </c>
    </row>
    <row r="38" spans="2:6" ht="86.4" x14ac:dyDescent="0.3">
      <c r="B38" s="15" t="s">
        <v>29</v>
      </c>
      <c r="C38" s="13">
        <v>3.5</v>
      </c>
      <c r="D38" s="14">
        <f>E28</f>
        <v>20</v>
      </c>
      <c r="E38" s="30">
        <f t="shared" si="1"/>
        <v>70</v>
      </c>
      <c r="F38" s="34" t="s">
        <v>34</v>
      </c>
    </row>
    <row r="39" spans="2:6" x14ac:dyDescent="0.3">
      <c r="B39" s="15"/>
      <c r="C39" s="16"/>
      <c r="D39" s="14"/>
      <c r="E39" s="31"/>
      <c r="F39" s="34"/>
    </row>
    <row r="40" spans="2:6" ht="15" thickBot="1" x14ac:dyDescent="0.35">
      <c r="B40" s="17"/>
      <c r="C40" s="18"/>
      <c r="D40" s="19"/>
      <c r="E40" s="32"/>
      <c r="F40" s="35"/>
    </row>
    <row r="41" spans="2:6" ht="15" thickBot="1" x14ac:dyDescent="0.35">
      <c r="B41" s="20" t="s">
        <v>22</v>
      </c>
      <c r="C41" s="21"/>
      <c r="D41" s="22"/>
      <c r="E41" s="23">
        <f>SUM(E31:E40)</f>
        <v>9130</v>
      </c>
    </row>
    <row r="42" spans="2:6" x14ac:dyDescent="0.3">
      <c r="B42" s="24" t="s">
        <v>23</v>
      </c>
      <c r="C42" s="25"/>
      <c r="D42" s="26"/>
      <c r="E42" s="27">
        <f>E41/E27</f>
        <v>3043.3333333333335</v>
      </c>
    </row>
    <row r="47" spans="2:6" ht="15" thickBot="1" x14ac:dyDescent="0.35"/>
    <row r="48" spans="2:6" ht="15" thickBot="1" x14ac:dyDescent="0.35">
      <c r="B48" s="41" t="s">
        <v>41</v>
      </c>
      <c r="C48" s="42"/>
      <c r="D48" s="43"/>
      <c r="E48" s="44">
        <f>E20+E41</f>
        <v>10830</v>
      </c>
    </row>
    <row r="49" spans="1:5" x14ac:dyDescent="0.3">
      <c r="B49" s="45"/>
      <c r="C49" s="46"/>
      <c r="D49" s="46"/>
      <c r="E49" s="47"/>
    </row>
    <row r="50" spans="1:5" ht="15" thickBot="1" x14ac:dyDescent="0.35">
      <c r="B50" s="45"/>
      <c r="C50" s="46"/>
      <c r="D50" s="46"/>
      <c r="E50" s="46"/>
    </row>
    <row r="51" spans="1:5" ht="15" thickBot="1" x14ac:dyDescent="0.35">
      <c r="B51" s="45" t="s">
        <v>42</v>
      </c>
      <c r="C51" s="46"/>
      <c r="D51" s="46"/>
      <c r="E51" s="48">
        <f>E6+E27</f>
        <v>4</v>
      </c>
    </row>
    <row r="54" spans="1:5" x14ac:dyDescent="0.3">
      <c r="A54" s="49" t="s">
        <v>43</v>
      </c>
      <c r="B54" s="45" t="s">
        <v>44</v>
      </c>
    </row>
    <row r="55" spans="1:5" x14ac:dyDescent="0.3">
      <c r="A55" s="46"/>
      <c r="B55" s="45" t="s">
        <v>45</v>
      </c>
    </row>
  </sheetData>
  <mergeCells count="4">
    <mergeCell ref="B3:E3"/>
    <mergeCell ref="B4:E4"/>
    <mergeCell ref="B24:E24"/>
    <mergeCell ref="B25:E2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artner Document" ma:contentTypeID="0x010100B3245C029AAA77489316AE7DACDD445C0047A06B99DAE49C46BB207915AAD9DBC4" ma:contentTypeVersion="14" ma:contentTypeDescription="" ma:contentTypeScope="" ma:versionID="9fd78ef74ee98ca124faaaf72ea99ef0">
  <xsd:schema xmlns:xsd="http://www.w3.org/2001/XMLSchema" xmlns:xs="http://www.w3.org/2001/XMLSchema" xmlns:p="http://schemas.microsoft.com/office/2006/metadata/properties" xmlns:ns2="49908086-e0b4-47a4-b57d-4e1482a06309" xmlns:ns3="450da55b-6585-45e1-b4ac-fedf4e2bb059" xmlns:ns4="69af225e-2423-4533-ac54-d820254f8f9d" targetNamespace="http://schemas.microsoft.com/office/2006/metadata/properties" ma:root="true" ma:fieldsID="e47ab2f4a3290e5c501e24d04737558f" ns2:_="" ns3:_="" ns4:_="">
    <xsd:import namespace="49908086-e0b4-47a4-b57d-4e1482a06309"/>
    <xsd:import namespace="450da55b-6585-45e1-b4ac-fedf4e2bb059"/>
    <xsd:import namespace="69af225e-2423-4533-ac54-d820254f8f9d"/>
    <xsd:element name="properties">
      <xsd:complexType>
        <xsd:sequence>
          <xsd:element name="documentManagement">
            <xsd:complexType>
              <xsd:all>
                <xsd:element ref="ns2:Agreement" minOccurs="0"/>
                <xsd:element ref="ns2:f608e19950ab4f2788e48c57aa778ff3" minOccurs="0"/>
                <xsd:element ref="ns3:TaxCatchAll" minOccurs="0"/>
                <xsd:element ref="ns3:TaxCatchAllLabel" minOccurs="0"/>
                <xsd:element ref="ns2:Partners_x0020_Name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2:SharedWithUsers" minOccurs="0"/>
                <xsd:element ref="ns2:SharedWithDetails" minOccurs="0"/>
                <xsd:element ref="ns4:lcf76f155ced4ddcb4097134ff3c332f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LengthInSecond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908086-e0b4-47a4-b57d-4e1482a06309" elementFormDefault="qualified">
    <xsd:import namespace="http://schemas.microsoft.com/office/2006/documentManagement/types"/>
    <xsd:import namespace="http://schemas.microsoft.com/office/infopath/2007/PartnerControls"/>
    <xsd:element name="Agreement" ma:index="1" nillable="true" ma:displayName="Agreement" ma:list="{ef6c99c0-8d33-4d5c-a208-c46085a8cc99}" ma:internalName="Agreement" ma:showField="Title" ma:web="49908086-e0b4-47a4-b57d-4e1482a06309">
      <xsd:simpleType>
        <xsd:restriction base="dms:Lookup"/>
      </xsd:simpleType>
    </xsd:element>
    <xsd:element name="f608e19950ab4f2788e48c57aa778ff3" ma:index="7" nillable="true" ma:taxonomy="true" ma:internalName="f608e19950ab4f2788e48c57aa778ff3" ma:taxonomyFieldName="Program_x0020_Document_x0020_Type" ma:displayName="Program Document Type" ma:default="" ma:fieldId="{f608e199-50ab-4f27-88e4-8c57aa778ff3}" ma:sspId="2a852103-1220-4a62-809a-51df32882ae1" ma:termSetId="e7f50511-daaf-474d-8fd2-44adc93fde1f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Partners_x0020_Name" ma:index="13" nillable="true" ma:displayName="Partners Name" ma:list="{ff033565-69a6-4989-87a8-7a4f697f5e05}" ma:internalName="Partners_x0020_Name" ma:showField="Company" ma:web="49908086-e0b4-47a4-b57d-4e1482a06309">
      <xsd:simpleType>
        <xsd:restriction base="dms:Lookup"/>
      </xsd:simple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0da55b-6585-45e1-b4ac-fedf4e2bb059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hidden="true" ma:list="{B16BBE0E-A80A-4AD0-B57B-7FB5C1525E51}" ma:internalName="TaxCatchAll" ma:showField="CatchAllData" ma:web="{2c035bd4-c3f2-4a8d-a2b3-d116d6807cd9}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9" nillable="true" ma:displayName="Taxonomy Catch All Column1" ma:hidden="true" ma:list="{B16BBE0E-A80A-4AD0-B57B-7FB5C1525E51}" ma:internalName="TaxCatchAllLabel" ma:readOnly="true" ma:showField="CatchAllDataLabel" ma:web="{2c035bd4-c3f2-4a8d-a2b3-d116d6807cd9}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af225e-2423-4533-ac54-d820254f8f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2a852103-1220-4a62-809a-51df32882ae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7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608e19950ab4f2788e48c57aa778ff3 xmlns="49908086-e0b4-47a4-b57d-4e1482a06309">
      <Terms xmlns="http://schemas.microsoft.com/office/infopath/2007/PartnerControls"/>
    </f608e19950ab4f2788e48c57aa778ff3>
    <TaxCatchAll xmlns="450da55b-6585-45e1-b4ac-fedf4e2bb059" xsi:nil="true"/>
    <lcf76f155ced4ddcb4097134ff3c332f xmlns="69af225e-2423-4533-ac54-d820254f8f9d">
      <Terms xmlns="http://schemas.microsoft.com/office/infopath/2007/PartnerControls"/>
    </lcf76f155ced4ddcb4097134ff3c332f>
    <Partners_x0020_Name xmlns="49908086-e0b4-47a4-b57d-4e1482a06309" xsi:nil="true"/>
    <Agreement xmlns="49908086-e0b4-47a4-b57d-4e1482a06309" xsi:nil="true"/>
  </documentManagement>
</p:properties>
</file>

<file path=customXml/itemProps1.xml><?xml version="1.0" encoding="utf-8"?>
<ds:datastoreItem xmlns:ds="http://schemas.openxmlformats.org/officeDocument/2006/customXml" ds:itemID="{4E7D7357-520B-4399-8828-04DD61579BFD}"/>
</file>

<file path=customXml/itemProps2.xml><?xml version="1.0" encoding="utf-8"?>
<ds:datastoreItem xmlns:ds="http://schemas.openxmlformats.org/officeDocument/2006/customXml" ds:itemID="{0FC253FD-D0E4-4751-8B18-E6B96D0A8DDC}"/>
</file>

<file path=customXml/itemProps3.xml><?xml version="1.0" encoding="utf-8"?>
<ds:datastoreItem xmlns:ds="http://schemas.openxmlformats.org/officeDocument/2006/customXml" ds:itemID="{1B929C9B-199D-4F18-9E7E-735821CFD5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Summary</vt:lpstr>
      <vt:lpstr>Budget</vt:lpstr>
      <vt:lpstr>III.  Travel, Transportation &amp; </vt:lpstr>
      <vt:lpstr>V.  Program Trainings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Olena Yemelyanenko</dc:creator>
  <cp:lastModifiedBy>Olena Yemelyanenko</cp:lastModifiedBy>
  <dcterms:created xsi:type="dcterms:W3CDTF">2023-02-28T15:17:21Z</dcterms:created>
  <dcterms:modified xsi:type="dcterms:W3CDTF">2023-06-08T10:25:37Z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0x010100B3245C029AAA77489316AE7DACDD445C0047A06B99DAE49C46BB207915AAD9DBC4</vt:lpwstr>
  </property>
</Properties>
</file>