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lolobov\Desktop\PR\REQ-KRM-20-0088 G-Kra-022 SHEI Pryazovskyi State Technical University\Solicitations\"/>
    </mc:Choice>
  </mc:AlternateContent>
  <xr:revisionPtr revIDLastSave="0" documentId="13_ncr:1_{EAF6A26D-0C83-42C6-98F8-5C26CEFD58E2}" xr6:coauthVersionLast="41" xr6:coauthVersionMax="41" xr10:uidLastSave="{00000000-0000-0000-0000-000000000000}"/>
  <bookViews>
    <workbookView xWindow="-110" yWindow="-110" windowWidth="19420" windowHeight="10420" tabRatio="768" firstSheet="6" activeTab="6" xr2:uid="{00000000-000D-0000-FFFF-FFFF00000000}"/>
  </bookViews>
  <sheets>
    <sheet name="Summary" sheetId="6" state="hidden" r:id="rId1"/>
    <sheet name="Deliverable 2" sheetId="7" state="hidden" r:id="rId2"/>
    <sheet name="Deliverable 3" sheetId="8" state="hidden" r:id="rId3"/>
    <sheet name="Deliverable 4" sheetId="9" state="hidden" r:id="rId4"/>
    <sheet name="Deliverable 5" sheetId="10" state="hidden" r:id="rId5"/>
    <sheet name="Deliverable 6" sheetId="11" state="hidden" r:id="rId6"/>
    <sheet name="Attachment A.1." sheetId="19" r:id="rId7"/>
  </sheets>
  <definedNames>
    <definedName name="_xlnm.Print_Area" localSheetId="1">'Deliverable 2'!$A$1:$G$54</definedName>
    <definedName name="_xlnm.Print_Area" localSheetId="2">'Deliverable 3'!$A$1:$G$54</definedName>
    <definedName name="_xlnm.Print_Area" localSheetId="3">'Deliverable 4'!$A$1:$G$54</definedName>
    <definedName name="_xlnm.Print_Area" localSheetId="4">'Deliverable 5'!$A$1:$G$54</definedName>
    <definedName name="_xlnm.Print_Area" localSheetId="5">'Deliverable 6'!$A$1:$G$54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2" i="19" l="1"/>
  <c r="J84" i="19"/>
  <c r="K85" i="19"/>
  <c r="K88" i="19"/>
  <c r="J90" i="19" s="1"/>
  <c r="J87" i="19"/>
  <c r="K79" i="19"/>
  <c r="J81" i="19" s="1"/>
  <c r="K73" i="19"/>
  <c r="J75" i="19" s="1"/>
  <c r="K70" i="19"/>
  <c r="J72" i="19" s="1"/>
  <c r="K67" i="19"/>
  <c r="J69" i="19" s="1"/>
  <c r="K64" i="19"/>
  <c r="J66" i="19" s="1"/>
  <c r="K61" i="19"/>
  <c r="J63" i="19" s="1"/>
  <c r="K58" i="19"/>
  <c r="J60" i="19" s="1"/>
  <c r="K55" i="19"/>
  <c r="J57" i="19" s="1"/>
  <c r="K52" i="19"/>
  <c r="J54" i="19" s="1"/>
  <c r="K49" i="19"/>
  <c r="J51" i="19" s="1"/>
  <c r="K46" i="19"/>
  <c r="J48" i="19" s="1"/>
  <c r="K43" i="19" l="1"/>
  <c r="J45" i="19" s="1"/>
  <c r="K40" i="19"/>
  <c r="J42" i="19" s="1"/>
  <c r="K35" i="19"/>
  <c r="J37" i="19" s="1"/>
  <c r="K32" i="19"/>
  <c r="J34" i="19" s="1"/>
  <c r="K96" i="19"/>
  <c r="J98" i="19" s="1"/>
  <c r="K93" i="19"/>
  <c r="J95" i="19" s="1"/>
  <c r="K29" i="19"/>
  <c r="J31" i="19" s="1"/>
  <c r="K26" i="19"/>
  <c r="J28" i="19" s="1"/>
  <c r="K20" i="19"/>
  <c r="J22" i="19" s="1"/>
  <c r="K23" i="19"/>
  <c r="J25" i="19" s="1"/>
  <c r="K17" i="19"/>
  <c r="J19" i="19" s="1"/>
  <c r="K14" i="19"/>
  <c r="J16" i="19" s="1"/>
  <c r="J38" i="19" l="1"/>
  <c r="J99" i="19"/>
  <c r="K76" i="19" l="1"/>
  <c r="J78" i="19" l="1"/>
  <c r="J91" i="19" s="1"/>
  <c r="J100" i="19" s="1"/>
  <c r="D8" i="6" l="1"/>
  <c r="D7" i="6"/>
  <c r="D6" i="6"/>
  <c r="F50" i="11"/>
  <c r="F51" i="11" s="1"/>
  <c r="F44" i="11"/>
  <c r="F43" i="11"/>
  <c r="F37" i="11"/>
  <c r="F36" i="11"/>
  <c r="F35" i="11"/>
  <c r="F34" i="11"/>
  <c r="F30" i="11"/>
  <c r="F29" i="11"/>
  <c r="F28" i="11"/>
  <c r="F24" i="11"/>
  <c r="F23" i="11"/>
  <c r="F22" i="11"/>
  <c r="F21" i="11"/>
  <c r="F20" i="11"/>
  <c r="F19" i="11"/>
  <c r="F18" i="11"/>
  <c r="E14" i="11"/>
  <c r="F13" i="11"/>
  <c r="F12" i="11"/>
  <c r="F11" i="11"/>
  <c r="F10" i="11"/>
  <c r="F9" i="11"/>
  <c r="F50" i="10"/>
  <c r="F51" i="10" s="1"/>
  <c r="F44" i="10"/>
  <c r="F43" i="10"/>
  <c r="F47" i="10" s="1"/>
  <c r="F37" i="10"/>
  <c r="F36" i="10"/>
  <c r="F35" i="10"/>
  <c r="F34" i="10"/>
  <c r="F30" i="10"/>
  <c r="F29" i="10"/>
  <c r="F28" i="10"/>
  <c r="F24" i="10"/>
  <c r="F23" i="10"/>
  <c r="F22" i="10"/>
  <c r="F21" i="10"/>
  <c r="F20" i="10"/>
  <c r="F19" i="10"/>
  <c r="F18" i="10"/>
  <c r="E14" i="10"/>
  <c r="F13" i="10"/>
  <c r="F12" i="10"/>
  <c r="F11" i="10"/>
  <c r="F10" i="10"/>
  <c r="F9" i="10"/>
  <c r="F50" i="9"/>
  <c r="F51" i="9" s="1"/>
  <c r="F44" i="9"/>
  <c r="F43" i="9"/>
  <c r="F37" i="9"/>
  <c r="F36" i="9"/>
  <c r="F35" i="9"/>
  <c r="F34" i="9"/>
  <c r="F30" i="9"/>
  <c r="F29" i="9"/>
  <c r="F28" i="9"/>
  <c r="F24" i="9"/>
  <c r="F23" i="9"/>
  <c r="F22" i="9"/>
  <c r="F21" i="9"/>
  <c r="F20" i="9"/>
  <c r="F19" i="9"/>
  <c r="F18" i="9"/>
  <c r="E14" i="9"/>
  <c r="F13" i="9"/>
  <c r="F12" i="9"/>
  <c r="F11" i="9"/>
  <c r="F10" i="9"/>
  <c r="F9" i="9"/>
  <c r="F31" i="11" l="1"/>
  <c r="F31" i="10"/>
  <c r="F15" i="9"/>
  <c r="F31" i="9"/>
  <c r="F47" i="9"/>
  <c r="F25" i="9"/>
  <c r="F39" i="10"/>
  <c r="F39" i="11"/>
  <c r="D9" i="6"/>
  <c r="D10" i="6"/>
  <c r="F25" i="11"/>
  <c r="F25" i="10"/>
  <c r="F39" i="9"/>
  <c r="F15" i="10"/>
  <c r="F15" i="11"/>
  <c r="F47" i="11"/>
  <c r="F50" i="8"/>
  <c r="F44" i="8"/>
  <c r="F43" i="8"/>
  <c r="F37" i="8"/>
  <c r="F36" i="8"/>
  <c r="F35" i="8"/>
  <c r="F34" i="8"/>
  <c r="F30" i="8"/>
  <c r="F29" i="8"/>
  <c r="F28" i="8"/>
  <c r="F24" i="8"/>
  <c r="F23" i="8"/>
  <c r="F22" i="8"/>
  <c r="F21" i="8"/>
  <c r="F20" i="8"/>
  <c r="F19" i="8"/>
  <c r="F18" i="8"/>
  <c r="E14" i="8"/>
  <c r="F13" i="8"/>
  <c r="F12" i="8"/>
  <c r="F11" i="8"/>
  <c r="F10" i="8"/>
  <c r="F9" i="8"/>
  <c r="F50" i="7"/>
  <c r="F51" i="7" s="1"/>
  <c r="F44" i="7"/>
  <c r="F43" i="7"/>
  <c r="F37" i="7"/>
  <c r="F36" i="7"/>
  <c r="F35" i="7"/>
  <c r="F34" i="7"/>
  <c r="F30" i="7"/>
  <c r="F29" i="7"/>
  <c r="F28" i="7"/>
  <c r="F24" i="7"/>
  <c r="F23" i="7"/>
  <c r="F22" i="7"/>
  <c r="F21" i="7"/>
  <c r="F20" i="7"/>
  <c r="F19" i="7"/>
  <c r="F18" i="7"/>
  <c r="E14" i="7"/>
  <c r="F13" i="7"/>
  <c r="F12" i="7"/>
  <c r="F11" i="7"/>
  <c r="F10" i="7"/>
  <c r="F9" i="7"/>
  <c r="F52" i="9" l="1"/>
  <c r="F47" i="7"/>
  <c r="F39" i="8"/>
  <c r="F47" i="8"/>
  <c r="F39" i="7"/>
  <c r="F31" i="8"/>
  <c r="F52" i="11"/>
  <c r="F31" i="7"/>
  <c r="F51" i="8"/>
  <c r="F52" i="10"/>
  <c r="F15" i="8"/>
  <c r="F25" i="7"/>
  <c r="F15" i="7"/>
  <c r="F25" i="8"/>
  <c r="F52" i="7" l="1"/>
  <c r="F52" i="8"/>
  <c r="D5" i="6" l="1"/>
  <c r="D11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Piero Gonzalez</author>
  </authors>
  <commentList>
    <comment ref="C3" authorId="0" shapeId="0" xr:uid="{2BE3748E-D224-4405-846D-E5166F283F02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Insert organization name
</t>
        </r>
      </text>
    </comment>
    <comment ref="B9" authorId="0" shapeId="0" xr:uid="{61AF9310-1094-49CF-9BDC-F330495580F3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salaries of the personnel dedicated to the project.
</t>
        </r>
      </text>
    </comment>
    <comment ref="B10" authorId="0" shapeId="0" xr:uid="{D83A1B35-4EE2-4D85-B76D-1BC7B8ACC993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lines as needed.
</t>
        </r>
      </text>
    </comment>
    <comment ref="B27" authorId="0" shapeId="0" xr:uid="{4F8347F4-96BF-4289-9F08-C812F7550910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These benefits are provided to employees in accordance with local labor law.
</t>
        </r>
      </text>
    </comment>
    <comment ref="B33" authorId="0" shapeId="0" xr:uid="{8E11BBCB-4C12-4153-875C-0FA4405FBFAE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 lodging and per diem amounts should be consistent with the organization's travel policy
</t>
        </r>
      </text>
    </comment>
    <comment ref="B42" authorId="0" shapeId="0" xr:uid="{9DD8D817-9744-4D90-B91E-F33B4E5A062D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the costs that will be covered by the activity
</t>
        </r>
      </text>
    </comment>
    <comment ref="B43" authorId="0" shapeId="0" xr:uid="{B6D02276-34CA-414C-9552-1CB9EC4A52AB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 items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Piero Gonzalez</author>
  </authors>
  <commentList>
    <comment ref="C3" authorId="0" shapeId="0" xr:uid="{47214DA8-84DD-4ADF-B9EB-86D2F86C6E31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Insert organization name
</t>
        </r>
      </text>
    </comment>
    <comment ref="B9" authorId="0" shapeId="0" xr:uid="{7D65A60F-06BE-4539-A830-562A8ABB66AF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salaries of the personnel dedicated to the project.
</t>
        </r>
      </text>
    </comment>
    <comment ref="B10" authorId="0" shapeId="0" xr:uid="{D0E19F01-407E-43BF-8439-0A1D9E1D4C3F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lines as needed.
</t>
        </r>
      </text>
    </comment>
    <comment ref="B27" authorId="0" shapeId="0" xr:uid="{9F0BFE0D-5913-4A75-AAFB-E342CE5326EC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These benefits are provided to employees in accordance with local labor law.
</t>
        </r>
      </text>
    </comment>
    <comment ref="B33" authorId="0" shapeId="0" xr:uid="{ACEEA802-65FC-4371-A2D5-65562EB77714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 lodging and per diem amounts should be consistent with the organization's travel policy
</t>
        </r>
      </text>
    </comment>
    <comment ref="B42" authorId="0" shapeId="0" xr:uid="{4F98CD2D-83A8-498E-8BFD-48C8C94ED726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the costs that will be covered by the activity
</t>
        </r>
      </text>
    </comment>
    <comment ref="B43" authorId="0" shapeId="0" xr:uid="{31A438D7-6BE1-4F01-9035-2A5C2EDA7692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 items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Piero Gonzalez</author>
  </authors>
  <commentList>
    <comment ref="C3" authorId="0" shapeId="0" xr:uid="{3EBAB30C-5C2A-42EF-9CA3-0211B5EBEDD5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Insert organization name
</t>
        </r>
      </text>
    </comment>
    <comment ref="B9" authorId="0" shapeId="0" xr:uid="{E5802DFD-CD60-4DC2-B5C6-DD6C9690A63B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salaries of the personnel dedicated to the project.
</t>
        </r>
      </text>
    </comment>
    <comment ref="B10" authorId="0" shapeId="0" xr:uid="{CB7744B2-B5F7-40F8-B6CE-B84A19580C4B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lines as needed.
</t>
        </r>
      </text>
    </comment>
    <comment ref="B27" authorId="0" shapeId="0" xr:uid="{2C8D0D44-9F13-4F39-BF3E-8CA00EA8D150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These benefits are provided to employees in accordance with local labor law.
</t>
        </r>
      </text>
    </comment>
    <comment ref="B33" authorId="0" shapeId="0" xr:uid="{1296F6DD-109F-4E4F-9ED4-ACA4E4FFD891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 lodging and per diem amounts should be consistent with the organization's travel policy
</t>
        </r>
      </text>
    </comment>
    <comment ref="B42" authorId="0" shapeId="0" xr:uid="{066C452F-55C0-4CA4-AE6F-BE4B9DF6C62F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the costs that will be covered by the activity
</t>
        </r>
      </text>
    </comment>
    <comment ref="B43" authorId="0" shapeId="0" xr:uid="{DD1FEF59-E7BE-49DB-854E-BAFF23EC5057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 items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Piero Gonzalez</author>
  </authors>
  <commentList>
    <comment ref="C3" authorId="0" shapeId="0" xr:uid="{6BD51CEF-E29C-4EF2-9245-901CC786B406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Insert organization name
</t>
        </r>
      </text>
    </comment>
    <comment ref="B9" authorId="0" shapeId="0" xr:uid="{A275CACD-9ADE-4B5E-B42E-20D5398D3E71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salaries of the personnel dedicated to the project.
</t>
        </r>
      </text>
    </comment>
    <comment ref="B10" authorId="0" shapeId="0" xr:uid="{2DBB5F8D-B806-4B57-8E25-559268CA51C7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lines as needed.
</t>
        </r>
      </text>
    </comment>
    <comment ref="B27" authorId="0" shapeId="0" xr:uid="{6AB70F6E-1855-4A87-BCDF-3C18EF4D3CA0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These benefits are provided to employees in accordance with local labor law.
</t>
        </r>
      </text>
    </comment>
    <comment ref="B33" authorId="0" shapeId="0" xr:uid="{F935E32D-8064-4A7A-95F5-4131AF43635F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 lodging and per diem amounts should be consistent with the organization's travel policy
</t>
        </r>
      </text>
    </comment>
    <comment ref="B42" authorId="0" shapeId="0" xr:uid="{23D68A34-D850-47A6-97FD-6E2C5F09A4BC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the costs that will be covered by the activity
</t>
        </r>
      </text>
    </comment>
    <comment ref="B43" authorId="0" shapeId="0" xr:uid="{B26C2A18-6C48-4AC9-B918-46C3FEA39D17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 items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Piero Gonzalez</author>
  </authors>
  <commentList>
    <comment ref="C3" authorId="0" shapeId="0" xr:uid="{5A1EDA45-8ABB-442A-91F6-D9E197B20D0C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Insert organization name
</t>
        </r>
      </text>
    </comment>
    <comment ref="B9" authorId="0" shapeId="0" xr:uid="{AD624687-60B3-490E-96DB-03C544EE5C98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salaries of the personnel dedicated to the project.
</t>
        </r>
      </text>
    </comment>
    <comment ref="B10" authorId="0" shapeId="0" xr:uid="{373EC8D2-BE1A-46E3-9BE0-DE0C4F55263C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lines as needed.
</t>
        </r>
      </text>
    </comment>
    <comment ref="B27" authorId="0" shapeId="0" xr:uid="{2FCA2AB9-8FDC-4D53-9DEF-8768E5CF638D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These benefits are provided to employees in accordance with local labor law.
</t>
        </r>
      </text>
    </comment>
    <comment ref="B33" authorId="0" shapeId="0" xr:uid="{8530CC56-4F8F-42CE-BA38-69E48DC3BA39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The lodging and per diem amounts should be consistent with the organization's travel policy
</t>
        </r>
      </text>
    </comment>
    <comment ref="B42" authorId="0" shapeId="0" xr:uid="{2695783C-693D-4A7B-ABCD-B5B62C1F17D4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Include the costs that will be covered by the activity
</t>
        </r>
      </text>
    </comment>
    <comment ref="B43" authorId="0" shapeId="0" xr:uid="{2C9784F6-4F7E-46FC-B200-91E3A0BBDD4B}">
      <text>
        <r>
          <rPr>
            <b/>
            <sz val="9"/>
            <color indexed="81"/>
            <rFont val="Tahoma"/>
            <family val="2"/>
          </rPr>
          <t>Piero Gonzalez:</t>
        </r>
        <r>
          <rPr>
            <sz val="9"/>
            <color indexed="81"/>
            <rFont val="Tahoma"/>
            <family val="2"/>
          </rPr>
          <t xml:space="preserve">
You can add or eliminate line items
</t>
        </r>
      </text>
    </comment>
  </commentList>
</comments>
</file>

<file path=xl/sharedStrings.xml><?xml version="1.0" encoding="utf-8"?>
<sst xmlns="http://schemas.openxmlformats.org/spreadsheetml/2006/main" count="663" uniqueCount="239">
  <si>
    <t>N°</t>
  </si>
  <si>
    <t xml:space="preserve">TOTAL </t>
  </si>
  <si>
    <t>1.1.</t>
  </si>
  <si>
    <t>1.2.</t>
  </si>
  <si>
    <t>1.3.</t>
  </si>
  <si>
    <t xml:space="preserve"> </t>
  </si>
  <si>
    <t>1.4.</t>
  </si>
  <si>
    <t>1.5.</t>
  </si>
  <si>
    <t>Budget</t>
  </si>
  <si>
    <t>Name of the organization</t>
  </si>
  <si>
    <t>Duration</t>
  </si>
  <si>
    <t xml:space="preserve">Salaries </t>
  </si>
  <si>
    <t>Unit</t>
  </si>
  <si>
    <t>Description</t>
  </si>
  <si>
    <t>LC</t>
  </si>
  <si>
    <t># Units</t>
  </si>
  <si>
    <t>Cost</t>
  </si>
  <si>
    <t>Notes</t>
  </si>
  <si>
    <t>Days</t>
  </si>
  <si>
    <t>Consultants</t>
  </si>
  <si>
    <t>Travel</t>
  </si>
  <si>
    <t>Lodging</t>
  </si>
  <si>
    <t>Meals and Incidentals</t>
  </si>
  <si>
    <t>Trips</t>
  </si>
  <si>
    <t>Insurance</t>
  </si>
  <si>
    <t xml:space="preserve">Severance </t>
  </si>
  <si>
    <t>Months</t>
  </si>
  <si>
    <t>Sub-total ODCs</t>
  </si>
  <si>
    <t>Other Direct Costs (ODCs)</t>
  </si>
  <si>
    <t>Total salaries</t>
  </si>
  <si>
    <t>Sub-total Travel</t>
  </si>
  <si>
    <t>Indirect costs</t>
  </si>
  <si>
    <t>Sub-total Indirect costs</t>
  </si>
  <si>
    <t>1.10</t>
  </si>
  <si>
    <t>Unit cost</t>
  </si>
  <si>
    <t>Employee #1</t>
  </si>
  <si>
    <t>Employee #2</t>
  </si>
  <si>
    <t>Employee #3</t>
  </si>
  <si>
    <t>Sub-total Consultants</t>
  </si>
  <si>
    <t>Benefits</t>
  </si>
  <si>
    <t>Other</t>
  </si>
  <si>
    <t>Sub-total Benefits</t>
  </si>
  <si>
    <t>Printing</t>
  </si>
  <si>
    <t>Office Supplies</t>
  </si>
  <si>
    <t>Consultant #1</t>
  </si>
  <si>
    <t>Consultant #2</t>
  </si>
  <si>
    <t>Consultant #3</t>
  </si>
  <si>
    <t>Consultant #4</t>
  </si>
  <si>
    <t>Train</t>
  </si>
  <si>
    <t>Taxi</t>
  </si>
  <si>
    <t>№</t>
  </si>
  <si>
    <t>Item name</t>
  </si>
  <si>
    <t xml:space="preserve">/ </t>
  </si>
  <si>
    <t xml:space="preserve">Назва </t>
  </si>
  <si>
    <t>Total price</t>
  </si>
  <si>
    <t>Загальна ціна</t>
  </si>
  <si>
    <t>TOTAL:/ ВСЬОГО:</t>
  </si>
  <si>
    <t>Deliverable #4 
Pre-Investment Workshop and Guidance Sessions on design of individual strategies and strategic plans</t>
  </si>
  <si>
    <t>Deliverable #3
Hand-outs, presentations and other materials for Pre-Investment Workshop on Business Strategy and Strategic Plan design</t>
  </si>
  <si>
    <t>Deliverable #1
Сoncept, contents and structure of the workshop for discussion with USAID ERA</t>
  </si>
  <si>
    <t>Deliverable #6
Co-assessment of the submitted strategies and strategic plans</t>
  </si>
  <si>
    <t>Deliverable #2
Preparatory materials for the beneficiary companies</t>
  </si>
  <si>
    <t>Deliverable #5
Coaching and strategic plans</t>
  </si>
  <si>
    <t>Subcontractor Name / Назва Субпідрядника</t>
  </si>
  <si>
    <t>Fixed Price / Фіксована ціна</t>
  </si>
  <si>
    <t xml:space="preserve">Date / Дата </t>
  </si>
  <si>
    <t>All prices are in UAH without VAT/ Усі ціни надані в грн. без ПДВ</t>
  </si>
  <si>
    <r>
      <t>Proposed Specifications</t>
    </r>
    <r>
      <rPr>
        <sz val="10"/>
        <color rgb="FF594304"/>
        <rFont val="Calibri"/>
        <family val="2"/>
        <scheme val="minor"/>
      </rPr>
      <t xml:space="preserve"> </t>
    </r>
  </si>
  <si>
    <t>Запропоновані Специфікації</t>
  </si>
  <si>
    <t>Quantity</t>
  </si>
  <si>
    <t>Кількість</t>
  </si>
  <si>
    <r>
      <t>Critical Specifications</t>
    </r>
    <r>
      <rPr>
        <sz val="10"/>
        <color rgb="FF594304"/>
        <rFont val="Calibri"/>
        <family val="2"/>
        <scheme val="minor"/>
      </rPr>
      <t xml:space="preserve"> </t>
    </r>
  </si>
  <si>
    <t>Критичні Специфікації</t>
  </si>
  <si>
    <t>Delivery, cal.days</t>
  </si>
  <si>
    <t>/</t>
  </si>
  <si>
    <t>Illustrative Example and link</t>
  </si>
  <si>
    <t xml:space="preserve">Ілюстративний приклад і посилання </t>
  </si>
  <si>
    <r>
      <t xml:space="preserve">IMPORTANT! / ВАЖЛИВО! </t>
    </r>
    <r>
      <rPr>
        <sz val="11"/>
        <color theme="1"/>
        <rFont val="Calibri"/>
        <family val="2"/>
        <scheme val="minor"/>
      </rPr>
      <t>Price should include all expenses (any installation/ assembly, setup services, any logistics and final delivery). / Ціна має</t>
    </r>
    <r>
      <rPr>
        <sz val="11"/>
        <color rgb="FF000000"/>
        <rFont val="Calibri"/>
        <family val="2"/>
        <scheme val="minor"/>
      </rPr>
      <t xml:space="preserve"> включати всі витрати (будь-яку зборку/ установку, налаштування, будь-яку логістику та кінцеву доставку).</t>
    </r>
  </si>
  <si>
    <t>Warranty period</t>
  </si>
  <si>
    <t>Гарантійний строк</t>
  </si>
  <si>
    <t>The table below contains the technical requirements of the goods. Offerors are requested to provide proposals containing the information below on official letterhead or official proposal format.
У таблиці нижче наведені технічні вимоги до товарів. Учасники тендеру повинні подати пропозиції, що містять відповідну інформацію на фірмовому бланку або відповідно до офіційного формату пропозиції.</t>
  </si>
  <si>
    <t xml:space="preserve">LOT 1 Special equipment / Лот 1 Спеціальне обладнання </t>
  </si>
  <si>
    <r>
      <rPr>
        <b/>
        <sz val="11"/>
        <color rgb="FF000000"/>
        <rFont val="Calibri"/>
        <family val="2"/>
        <scheme val="minor"/>
      </rPr>
      <t xml:space="preserve">Напруга живлення 220 В
Потужність 350 Вт, потужність паяльника 50 Вт, потужність нагрівального елементу фена 250 Вт, потужність компресора 20 Вт. Діапазон температур паяльника 200-480 ° С, фена - 100-420 оС
</t>
    </r>
    <r>
      <rPr>
        <sz val="11"/>
        <color rgb="FF000000"/>
        <rFont val="Calibri"/>
        <family val="2"/>
        <scheme val="minor"/>
      </rPr>
      <t>/
Voltage 220 V
Power 350 W, soldering iron power 50 W, heating element power of the fen 250 W, compressor power 20 W. Soldering iron temperature range 200-480 ° C, fen - 100-420 ° C</t>
    </r>
  </si>
  <si>
    <t xml:space="preserve">LOT 2 Office Equipment / Лот 2 Офісне обладнання </t>
  </si>
  <si>
    <t xml:space="preserve">REQ-KRM-20-0088 Attachment A.1. to RFP_Detailed Technical Specifications, Detailed Budget/ </t>
  </si>
  <si>
    <t>REQ-KRM-20-0088 Додаток A.1. до Запиту_Детальні технічні спеціфікації, детальний бюджет</t>
  </si>
  <si>
    <t>Набір інстументів / Toolkit</t>
  </si>
  <si>
    <r>
      <rPr>
        <b/>
        <sz val="11"/>
        <color rgb="FF000000"/>
        <rFont val="Calibri"/>
        <family val="2"/>
        <scheme val="minor"/>
      </rPr>
      <t xml:space="preserve">175 х 175 см
Тип: Портативні на тринозі
Співвідношення сторін 1: 1 / 
</t>
    </r>
    <r>
      <rPr>
        <sz val="11"/>
        <color rgb="FF000000"/>
        <rFont val="Calibri"/>
        <family val="2"/>
        <scheme val="minor"/>
      </rPr>
      <t>175 x 175 cm
Type: Portable On Tripod
1: 1 aspect ratio</t>
    </r>
  </si>
  <si>
    <t xml:space="preserve">Розміри: 5 x 65 x 100
з білою магнітно-маркерні поверхнею / 
Dimensions: 5 x 65 x 100
with white magnetic marker surface
</t>
  </si>
  <si>
    <r>
      <rPr>
        <b/>
        <sz val="11"/>
        <color rgb="FF000000"/>
        <rFont val="Calibri"/>
        <family val="2"/>
        <scheme val="minor"/>
      </rPr>
      <t>80х120cm., Алюмінієва рамка</t>
    </r>
    <r>
      <rPr>
        <sz val="11"/>
        <color rgb="FF000000"/>
        <rFont val="Calibri"/>
        <family val="2"/>
        <scheme val="minor"/>
      </rPr>
      <t xml:space="preserve"> / 
80x120cm., Aluminum frame</t>
    </r>
  </si>
  <si>
    <r>
      <rPr>
        <b/>
        <sz val="11"/>
        <color rgb="FF000000"/>
        <rFont val="Calibri"/>
        <family val="2"/>
        <scheme val="minor"/>
      </rPr>
      <t xml:space="preserve">Кронштейн для проектора PRO02 Sunne </t>
    </r>
    <r>
      <rPr>
        <sz val="11"/>
        <color rgb="FF000000"/>
        <rFont val="Calibri"/>
        <family val="2"/>
        <scheme val="minor"/>
      </rPr>
      <t>/ 
Bracket for projectorPRO02 Sunne</t>
    </r>
  </si>
  <si>
    <t xml:space="preserve">Стедикам / Steadicam 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</si>
  <si>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</si>
  <si>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</si>
  <si>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</si>
  <si>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</si>
  <si>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</si>
  <si>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</si>
  <si>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</si>
  <si>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</si>
  <si>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</si>
  <si>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</si>
  <si>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</si>
  <si>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</si>
  <si>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</si>
  <si>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</si>
  <si>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</si>
  <si>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</si>
  <si>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</si>
  <si>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</si>
  <si>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</si>
  <si>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</si>
  <si>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</si>
  <si>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Sub-total item 1.1 / Разом пункт 1.1</t>
  </si>
  <si>
    <t>Sub-total item 1.2/ Разом пункт 1.2</t>
  </si>
  <si>
    <t>Sub-total item 1.3/ Разом пункт 1.3</t>
  </si>
  <si>
    <t>Sub-total item 1.4/ Разом пункт 1.4</t>
  </si>
  <si>
    <t>Sub-total item 1.5/ Разом пункт 1.5</t>
  </si>
  <si>
    <t>Sub-total item 1.6 Разом пункт 1.6</t>
  </si>
  <si>
    <t>Sub-total item 1.7/ Разом пункт 1.7</t>
  </si>
  <si>
    <t>Sub-total item 1.8/ Разом пункт 1.8</t>
  </si>
  <si>
    <t xml:space="preserve">Total LOT 1 / Разом Лот 1 </t>
  </si>
  <si>
    <t>Sub-total item 2.1/ Разом пункт 2.1</t>
  </si>
  <si>
    <t>Sub-total item 2.2/ Разом пункт 2.2</t>
  </si>
  <si>
    <t>Sub-total item 2.3/ Разом пункт 2.3</t>
  </si>
  <si>
    <t>Sub-total item 2.4/ Разом пункт 2.4</t>
  </si>
  <si>
    <t>Sub-total item 2.5/ Разом пункт 2.5</t>
  </si>
  <si>
    <t>Sub-total item 2.6/ Разом пункт 2.6</t>
  </si>
  <si>
    <t>Sub-total item 2.7/ Разом пункт 2.7</t>
  </si>
  <si>
    <t>Sub-total item 2.8/ Разом пункт 2.8</t>
  </si>
  <si>
    <t>Sub-total item 2.9/ Разом пункт 2.9</t>
  </si>
  <si>
    <t>Sub-total item 2.10/ Разом пункт 2.10</t>
  </si>
  <si>
    <t>Sub-total item 2.11/ Разом пункт 2.11</t>
  </si>
  <si>
    <t>Sub-total item 2.12/ Разом пункт 2.12</t>
  </si>
  <si>
    <t>Sub-total item 2.13/ Разом пункт 2.13</t>
  </si>
  <si>
    <t xml:space="preserve">Total LOT 2 / Разом Лот 2 </t>
  </si>
  <si>
    <t xml:space="preserve">Delivery place </t>
  </si>
  <si>
    <t xml:space="preserve">Адреса доставки </t>
  </si>
  <si>
    <t>Lego Education 45300 Wedo 2.0</t>
  </si>
  <si>
    <t>Lego Mindstorms EV3</t>
  </si>
  <si>
    <t>Sub-total item 3.1/ Разом пункт 3.1</t>
  </si>
  <si>
    <t>Sub-total item 3.2/ Разом пункт 3.2</t>
  </si>
  <si>
    <t>Sub-total item 2.14/ Разом пункт 2.14</t>
  </si>
  <si>
    <t>Sub-total item 2.15/ Разом пункт 2.15</t>
  </si>
  <si>
    <t>Sub-total item 2.16/ Разом пункт 2.16</t>
  </si>
  <si>
    <t xml:space="preserve">Total LOT 3 / Разом Лот 3 </t>
  </si>
  <si>
    <t>Вул. Металургів 54, Маріуполь, Донецька область / 
54, Metalurgiv str., Mariupol, Donetsk Oblast</t>
  </si>
  <si>
    <t>Unit price</t>
  </si>
  <si>
    <t>Ціна за одиницю</t>
  </si>
  <si>
    <t>Other costs (Delivery, Loading/ unloading, Rise to the floor, Installation/ assembly, setup services)/ Інші витрати (Доставка, Завантаження/ вивантаження, Підйом на поверх, Зборка/ установка, налаштування)</t>
  </si>
  <si>
    <t xml:space="preserve">вул. Італійська 115, Маріуполь, Донецька область / 
115, Italiiska str, Mariupol, Donetsk Oblast </t>
  </si>
  <si>
    <t xml:space="preserve">вул. Італійська 115, Маріуполь, Донецька область / 
115, Italiiska str., Mariupol, Donetsk Oblast </t>
  </si>
  <si>
    <t>Доставка, кал. днів</t>
  </si>
  <si>
    <r>
      <rPr>
        <b/>
        <sz val="11"/>
        <color rgb="FF000000"/>
        <rFont val="Calibri"/>
        <family val="2"/>
        <scheme val="minor"/>
      </rPr>
      <t xml:space="preserve">Двоканальний, максимальна частота сигналу 20 МГц, прямокутний сигнал 5 МГц з ідеальними фронтами, вбудовані функцій модуляції AM, FM, PM і FSK 
</t>
    </r>
    <r>
      <rPr>
        <sz val="11"/>
        <color rgb="FF000000"/>
        <rFont val="Calibri"/>
        <family val="2"/>
        <scheme val="minor"/>
      </rPr>
      <t>/
Dual channel, maximum 20 MHz signal frequency, 5 MHz square wave with perfect edges, built-in AM, FM, PM and FSK modulation functions</t>
    </r>
  </si>
  <si>
    <t>3.1</t>
  </si>
  <si>
    <t>3.2</t>
  </si>
  <si>
    <t>No.</t>
  </si>
  <si>
    <t>Генератор сигналів/ Waveform generator</t>
  </si>
  <si>
    <t>Rigol DG1022 або аналог/ or analog</t>
  </si>
  <si>
    <t xml:space="preserve">Термоповітряна паяльна станція/ Thermo-air soldering station </t>
  </si>
  <si>
    <t xml:space="preserve">LUKEY 852D+ або аналог/ or analog </t>
  </si>
  <si>
    <t>Цифровий мультиметр/ Digital multimeter</t>
  </si>
  <si>
    <t xml:space="preserve">MASTECH HY3003 або аналог/ or analog </t>
  </si>
  <si>
    <t xml:space="preserve">UNI-T UTM 1804 (UT804) або аналог/ or analog </t>
  </si>
  <si>
    <r>
      <rPr>
        <b/>
        <sz val="11"/>
        <color rgb="FF000000"/>
        <rFont val="Calibri"/>
        <family val="2"/>
        <scheme val="minor"/>
      </rPr>
      <t>Постійна напруга: до 1000 В</t>
    </r>
    <r>
      <rPr>
        <sz val="11"/>
        <color rgb="FF000000"/>
        <rFont val="Calibri"/>
        <family val="2"/>
        <scheme val="minor"/>
      </rPr>
      <t>/ DC voltage: up to 1000 V</t>
    </r>
    <r>
      <rPr>
        <b/>
        <sz val="11"/>
        <color rgb="FF000000"/>
        <rFont val="Calibri"/>
        <family val="2"/>
        <scheme val="minor"/>
      </rPr>
      <t xml:space="preserve">
Змінна напруга: до 1000 В</t>
    </r>
    <r>
      <rPr>
        <sz val="11"/>
        <color rgb="FF000000"/>
        <rFont val="Calibri"/>
        <family val="2"/>
        <scheme val="minor"/>
      </rPr>
      <t xml:space="preserve">/ AC voltage: up to 1000 V
</t>
    </r>
    <r>
      <rPr>
        <b/>
        <sz val="11"/>
        <color rgb="FF000000"/>
        <rFont val="Calibri"/>
        <family val="2"/>
        <scheme val="minor"/>
      </rPr>
      <t>Опір: до 40 МОм</t>
    </r>
    <r>
      <rPr>
        <sz val="11"/>
        <color rgb="FF000000"/>
        <rFont val="Calibri"/>
        <family val="2"/>
        <scheme val="minor"/>
      </rPr>
      <t>/ Resistance: up to 40 megohms</t>
    </r>
    <r>
      <rPr>
        <b/>
        <sz val="11"/>
        <color rgb="FF000000"/>
        <rFont val="Calibri"/>
        <family val="2"/>
        <scheme val="minor"/>
      </rPr>
      <t xml:space="preserve">
Ємність: до 40 000 мкФ</t>
    </r>
    <r>
      <rPr>
        <sz val="11"/>
        <color rgb="FF000000"/>
        <rFont val="Calibri"/>
        <family val="2"/>
        <scheme val="minor"/>
      </rPr>
      <t>/ Capacitance: up to 40,000 uF</t>
    </r>
    <r>
      <rPr>
        <b/>
        <sz val="11"/>
        <color rgb="FF000000"/>
        <rFont val="Calibri"/>
        <family val="2"/>
        <scheme val="minor"/>
      </rPr>
      <t xml:space="preserve">
Частота: до 400 МГц</t>
    </r>
    <r>
      <rPr>
        <sz val="11"/>
        <color rgb="FF000000"/>
        <rFont val="Calibri"/>
        <family val="2"/>
        <scheme val="minor"/>
      </rPr>
      <t>/ Frequency: up to 400 MHz</t>
    </r>
    <r>
      <rPr>
        <b/>
        <sz val="11"/>
        <color rgb="FF000000"/>
        <rFont val="Calibri"/>
        <family val="2"/>
        <scheme val="minor"/>
      </rPr>
      <t xml:space="preserve">
Постійний струм: до 10 А</t>
    </r>
    <r>
      <rPr>
        <sz val="11"/>
        <color rgb="FF000000"/>
        <rFont val="Calibri"/>
        <family val="2"/>
        <scheme val="minor"/>
      </rPr>
      <t>/ DC current: up to 10 A</t>
    </r>
    <r>
      <rPr>
        <b/>
        <sz val="11"/>
        <color rgb="FF000000"/>
        <rFont val="Calibri"/>
        <family val="2"/>
        <scheme val="minor"/>
      </rPr>
      <t xml:space="preserve">
Змінний струм: до 10 А</t>
    </r>
    <r>
      <rPr>
        <sz val="11"/>
        <color rgb="FF000000"/>
        <rFont val="Calibri"/>
        <family val="2"/>
        <scheme val="minor"/>
      </rPr>
      <t xml:space="preserve">/ Alternating current: up to 10 A
</t>
    </r>
  </si>
  <si>
    <r>
      <t>Вхідна напруга 220 В</t>
    </r>
    <r>
      <rPr>
        <sz val="11"/>
        <color rgb="FF000000"/>
        <rFont val="Calibri"/>
        <family val="2"/>
        <scheme val="minor"/>
      </rPr>
      <t xml:space="preserve">/ Input voltage 220 V
</t>
    </r>
    <r>
      <rPr>
        <b/>
        <sz val="11"/>
        <color rgb="FF000000"/>
        <rFont val="Calibri"/>
        <family val="2"/>
        <scheme val="minor"/>
      </rPr>
      <t>Вихідна напруга 2 х (0-30 В)</t>
    </r>
    <r>
      <rPr>
        <sz val="11"/>
        <color rgb="FF000000"/>
        <rFont val="Calibri"/>
        <family val="2"/>
        <scheme val="minor"/>
      </rPr>
      <t xml:space="preserve">/ Output voltage 2 x (0-30 V)
</t>
    </r>
    <r>
      <rPr>
        <b/>
        <sz val="11"/>
        <color rgb="FF000000"/>
        <rFont val="Calibri"/>
        <family val="2"/>
        <scheme val="minor"/>
      </rPr>
      <t>Вихідний струм 2 х (0-5 А)</t>
    </r>
    <r>
      <rPr>
        <sz val="11"/>
        <color rgb="FF000000"/>
        <rFont val="Calibri"/>
        <family val="2"/>
        <scheme val="minor"/>
      </rPr>
      <t>/ Output current 2 x (0-5 A)</t>
    </r>
    <r>
      <rPr>
        <b/>
        <sz val="11"/>
        <color rgb="FF000000"/>
        <rFont val="Calibri"/>
        <family val="2"/>
        <scheme val="minor"/>
      </rPr>
      <t xml:space="preserve">
Точність &lt;0.5-1 мВ</t>
    </r>
    <r>
      <rPr>
        <sz val="11"/>
        <color rgb="FF000000"/>
        <rFont val="Calibri"/>
        <family val="2"/>
        <scheme val="minor"/>
      </rPr>
      <t>/ Accuracy &lt;0.5-1 mV</t>
    </r>
    <r>
      <rPr>
        <b/>
        <sz val="11"/>
        <color rgb="FF000000"/>
        <rFont val="Calibri"/>
        <family val="2"/>
        <scheme val="minor"/>
      </rPr>
      <t xml:space="preserve">
</t>
    </r>
  </si>
  <si>
    <t>Осцилограф/ Waveform SIGLENT</t>
  </si>
  <si>
    <t>Блок живлення/ Power generating unit</t>
  </si>
  <si>
    <t>Осцилограф/ Waveform UNI-T</t>
  </si>
  <si>
    <r>
      <rPr>
        <b/>
        <sz val="11"/>
        <color rgb="FF000000"/>
        <rFont val="Calibri"/>
        <family val="2"/>
        <scheme val="minor"/>
      </rPr>
      <t>Двоканальний, настільний, смуга пропускання 25 МГц, частота дискретизації 500 Мвиб/с</t>
    </r>
    <r>
      <rPr>
        <sz val="11"/>
        <color rgb="FF000000"/>
        <rFont val="Calibri"/>
        <family val="2"/>
        <scheme val="minor"/>
      </rPr>
      <t xml:space="preserve">
/
Dual channel, desktop, 25 MHz bandwidth, 500 MSa/s
</t>
    </r>
  </si>
  <si>
    <t xml:space="preserve">SIGLENT SDS1022DL або аналог/ or analog </t>
  </si>
  <si>
    <r>
      <rPr>
        <b/>
        <sz val="11"/>
        <color rgb="FF000000"/>
        <rFont val="Calibri"/>
        <family val="2"/>
        <scheme val="minor"/>
      </rPr>
      <t>Чотириканальний, настільний, смуга пропускання 200 МГц, частота дискретизації в реальному часі 2 ГВиб/с, в еквівалентному режимі 50 Гвиб/с, пам'ять 2 × 512 k</t>
    </r>
    <r>
      <rPr>
        <sz val="11"/>
        <color rgb="FF000000"/>
        <rFont val="Calibri"/>
        <family val="2"/>
        <scheme val="minor"/>
      </rPr>
      <t xml:space="preserve">
/
Four-channel, desktop, 200 MHz bandwidth, real-time sampling rate of 2 GSa/s, in the equivalent mode of 50 GSa/s, memory 2 × 512 k</t>
    </r>
  </si>
  <si>
    <t>UNI-T UTDM 14204C (UTD4204C) або аналог/ or analog</t>
  </si>
  <si>
    <t>https://legobuy.com.ua/lego-education/lego-education-45300-wedo-2-0</t>
  </si>
  <si>
    <t>Lego Education WeDo 2.0 набір/ set</t>
  </si>
  <si>
    <t>EV3 LEGO MindStorms набір/ set</t>
  </si>
  <si>
    <t>https://legobuy.com.ua/mindstorms/lego-ev3</t>
  </si>
  <si>
    <t>Super Arduino Starter набір/ Kit</t>
  </si>
  <si>
    <t>Super Arduino Starter Kit от Keyestudio або аналог/ or analog</t>
  </si>
  <si>
    <t xml:space="preserve">Pro'sKit 1PK-1900NB або аналог/ or analog </t>
  </si>
  <si>
    <r>
      <t xml:space="preserve">Набір інструментів для електроніки: Длінногубци-1 шт. 135 мм, Бокорізи-1 шт. 110 мм, Качкодзьоби-1 шт. 135 мм, Длінногубци з загнутим носиком-1 шт. 130 мм, Плоскогубці типу Лінеман-1 шт. 205 мм, Пінцет зворотної дії-1 шт., Рукоятка для викрутки-1 шт., Викрутки-12 шт., Кассетница для електрокомпонентів-1 шт., Дриль з насадками і адаптером на 220 В-1 шт., Паяльник, що швидко нагрівається з керамічним нагрівальним елементом на 220В-1 шт., Набір інструментів для пайки-3 шт., Підставка під паяльник з губкою-1 шт., Відсмоктування для припою-1 шт., Розвідний ключ-1 шт.6", Щіточка-1 шт., Кліщі для зачистки (метричні)-1 шт., Набір прецизійних викруток-6 шт., Набір надфілів-5 шт., Міні пилосос з насадками-1 шт., Рідина для очистки, 60 мл.-1 шт., Рідина для очистки, 18 мл.-1 шт., 3-1/2 цифровий мультиметр-1 шт., Викрутка-тестер - 1 шт., Інструмент для витягання мікросхем-1 шт., Ліхтарик-1 шт., Набір шестигранних ключів, що складаються (метричних)-7 шт., Трипалий захоплення-1 шт., ПВХ ізоляційна стрічка-1 шт., Ножиці з нержавіючої сталі-1 шт., Припій-1 шт., Біти-2 шт., Антистатичний браслет-1 шт., Ніж зі змінними лезами (3 леза)-1 шт., Набір комбінованих гайкових ключів для електроніки (метричних)-10 шт., Лещата на робочій стіл-1 шт., Алюмінієвий кейс-1 шт., Перегородка для 1PK-900N-1 шт./
</t>
    </r>
    <r>
      <rPr>
        <sz val="10"/>
        <color rgb="FF000000"/>
        <rFont val="Calibri"/>
        <family val="2"/>
        <scheme val="minor"/>
      </rPr>
      <t>Tool kit for electronics: long-nose pliers-1 pc. 135 mm, Side cutters-1 pc. 110 mm, Platypuses-1 pc. 135 mm, long nose with a curved nose-1 pc. 130 mm, Pliers type Lineman-1 pc. 205 mm, reverse forceps-1 pc., Handle for a screwdriver-1 pc., Screwdrivers-12 pcs., Cassette for electrical components-1 pc., Drill with nozzles and adapter for 220 V-1 pc., Bistron-heated soldering iron with ceramic heating element for 220-1 pc., Soldering tool kit-3 pcs., Soldering iron stand with sponge-1 pc., Solder suction-1 pc., Adjustable wrench-1 pc. 6", brush-1 pc., Stripping pliers (metric)-1 pc., a set of precision screwdrivers-6 pcs., a set of files-5 pcs., Mini vacuum cleaner with nozzles-1 pc., Cleaning liquid, 60 ml.-1 pcs., Cleaning liquid, 18 ml.-1 pc., 3-1/2 digital multimeter-1 pc., Tester screwdriver-1 pc., Microchip extraction tool-1 pc., Flashlight-1 pc., Set of hex keys (metric)-7 pcs., Three-fingered hobby-1 pc., PVC insulation tape-1 pc., Stainless steel scissors-1 pc., Solder-1 pc., Bits-2 pc., Antistatic wristband-1 pc. Than with interchangeable blades (3 blades)-1 pc., A set of combination wrenches for electronics (metric)-10 pcs., Vise on the working table-1 pc., Aluminum case-1 pc., Partition for 1PK-900N - 1 pc.</t>
    </r>
  </si>
  <si>
    <r>
      <t xml:space="preserve">Вул. Металургів 54, Маріуполь, Донецька область </t>
    </r>
    <r>
      <rPr>
        <b/>
        <sz val="11"/>
        <rFont val="Calibri"/>
        <family val="2"/>
        <scheme val="minor"/>
      </rPr>
      <t xml:space="preserve"> 1 шт/</t>
    </r>
    <r>
      <rPr>
        <sz val="11"/>
        <rFont val="Calibri"/>
        <family val="2"/>
        <scheme val="minor"/>
      </rPr>
      <t xml:space="preserve"> 
54, Metalurgiv str., Mariupol, Donetsk Oblast </t>
    </r>
    <r>
      <rPr>
        <b/>
        <sz val="11"/>
        <rFont val="Calibri"/>
        <family val="2"/>
        <scheme val="minor"/>
      </rPr>
      <t>1 pcs</t>
    </r>
    <r>
      <rPr>
        <sz val="11"/>
        <rFont val="Calibri"/>
        <family val="2"/>
        <scheme val="minor"/>
      </rPr>
      <t xml:space="preserve">/
вул. Італійська 115, Маріуполь, Донецька область </t>
    </r>
    <r>
      <rPr>
        <b/>
        <sz val="11"/>
        <rFont val="Calibri"/>
        <family val="2"/>
        <scheme val="minor"/>
      </rPr>
      <t>1 шт</t>
    </r>
    <r>
      <rPr>
        <sz val="11"/>
        <rFont val="Calibri"/>
        <family val="2"/>
        <scheme val="minor"/>
      </rPr>
      <t xml:space="preserve">/ 
115, Italiiska str., Mariupol, Donetsk Oblast </t>
    </r>
    <r>
      <rPr>
        <b/>
        <sz val="11"/>
        <rFont val="Calibri"/>
        <family val="2"/>
        <scheme val="minor"/>
      </rPr>
      <t xml:space="preserve">1 psc
</t>
    </r>
    <r>
      <rPr>
        <sz val="11"/>
        <rFont val="Calibri"/>
        <family val="2"/>
        <scheme val="minor"/>
      </rPr>
      <t xml:space="preserve">
</t>
    </r>
  </si>
  <si>
    <t>https://rozetka.com.ua/133145023/p133145023/</t>
  </si>
  <si>
    <t>https://whiteboards.kiev.ua/products/flipchart-65x100-marker-na-trenoge?gclid=Cj0KCQjwr-_tBRCMARIsAN413WRaUaPiiP2mqWVVXfFuaT5lnjJ1HEtJfWN-Sw6Z4WP9L75J9REkMWsaAr6FEALw_wcB</t>
  </si>
  <si>
    <t>по 1 шт: вул. Металургів 54 та вул. Італійська 115, Маріуполь, Донецька область/ 
1 psc to 54, Metalurgiv str. and 115, Italiiska str., Mariupol, Donetsk Oblast</t>
  </si>
  <si>
    <t>Екран на тринозі/ Tripod</t>
  </si>
  <si>
    <t>Фліпчарт/ Flipchart</t>
  </si>
  <si>
    <t>Конвектор/ Heat convector</t>
  </si>
  <si>
    <t>Пробкова дошка/ Pin board</t>
  </si>
  <si>
    <t>TERMOPLAZA TP 700 White або аналог/ or analog</t>
  </si>
  <si>
    <r>
      <t xml:space="preserve">Маріуполь, Донецька область, вул. Металургів 54 - </t>
    </r>
    <r>
      <rPr>
        <b/>
        <sz val="10"/>
        <rFont val="Calibri"/>
        <family val="2"/>
        <scheme val="minor"/>
      </rPr>
      <t>3 шт.; вул. Італійська 115 - 1 шт.</t>
    </r>
    <r>
      <rPr>
        <sz val="10"/>
        <rFont val="Calibri"/>
        <family val="2"/>
        <scheme val="minor"/>
      </rPr>
      <t xml:space="preserve">/ 
Mariupol, Donetsk Oblast, Metalurgiv str., 54 - </t>
    </r>
    <r>
      <rPr>
        <b/>
        <sz val="10"/>
        <rFont val="Calibri"/>
        <family val="2"/>
        <scheme val="minor"/>
      </rPr>
      <t xml:space="preserve">3 pcs.; </t>
    </r>
    <r>
      <rPr>
        <sz val="10"/>
        <rFont val="Calibri"/>
        <family val="2"/>
        <scheme val="minor"/>
      </rPr>
      <t xml:space="preserve">Italiiska str., 115 - </t>
    </r>
    <r>
      <rPr>
        <b/>
        <sz val="10"/>
        <rFont val="Calibri"/>
        <family val="2"/>
        <scheme val="minor"/>
      </rPr>
      <t>1 psc.</t>
    </r>
  </si>
  <si>
    <r>
      <t>Площа обслуговування, 15 кв. м</t>
    </r>
    <r>
      <rPr>
        <sz val="11"/>
        <color rgb="FF000000"/>
        <rFont val="Calibri"/>
        <family val="2"/>
        <scheme val="minor"/>
      </rPr>
      <t>/ Service area, 15 sq. m</t>
    </r>
    <r>
      <rPr>
        <b/>
        <sz val="11"/>
        <color rgb="FF000000"/>
        <rFont val="Calibri"/>
        <family val="2"/>
        <scheme val="minor"/>
      </rPr>
      <t xml:space="preserve">
Режими: 750/1500 Вт</t>
    </r>
    <r>
      <rPr>
        <sz val="11"/>
        <color rgb="FF000000"/>
        <rFont val="Calibri"/>
        <family val="2"/>
        <scheme val="minor"/>
      </rPr>
      <t>/ Modes: 750/1500 W</t>
    </r>
    <r>
      <rPr>
        <b/>
        <sz val="11"/>
        <color rgb="FF000000"/>
        <rFont val="Calibri"/>
        <family val="2"/>
        <scheme val="minor"/>
      </rPr>
      <t xml:space="preserve">
Управління електронне</t>
    </r>
    <r>
      <rPr>
        <sz val="11"/>
        <color rgb="FF000000"/>
        <rFont val="Calibri"/>
        <family val="2"/>
        <scheme val="minor"/>
      </rPr>
      <t>/ Electronic control</t>
    </r>
    <r>
      <rPr>
        <b/>
        <sz val="11"/>
        <color rgb="FF000000"/>
        <rFont val="Calibri"/>
        <family val="2"/>
        <scheme val="minor"/>
      </rPr>
      <t xml:space="preserve">
Комплектація: Настінний кронштейн</t>
    </r>
    <r>
      <rPr>
        <sz val="11"/>
        <color rgb="FF000000"/>
        <rFont val="Calibri"/>
        <family val="2"/>
        <scheme val="minor"/>
      </rPr>
      <t>/ What's in the box: Wall Mount Bracket</t>
    </r>
    <r>
      <rPr>
        <b/>
        <sz val="11"/>
        <color rgb="FF000000"/>
        <rFont val="Calibri"/>
        <family val="2"/>
        <scheme val="minor"/>
      </rPr>
      <t xml:space="preserve">
Пластикові напівоборотні кріплення</t>
    </r>
    <r>
      <rPr>
        <sz val="11"/>
        <color rgb="FF000000"/>
        <rFont val="Calibri"/>
        <family val="2"/>
        <scheme val="minor"/>
      </rPr>
      <t>/ Plastic half-turn fasteners</t>
    </r>
    <r>
      <rPr>
        <b/>
        <sz val="11"/>
        <color rgb="FF000000"/>
        <rFont val="Calibri"/>
        <family val="2"/>
        <scheme val="minor"/>
      </rPr>
      <t xml:space="preserve">
Комплект шасі з коліщатками</t>
    </r>
    <r>
      <rPr>
        <sz val="11"/>
        <color rgb="FF000000"/>
        <rFont val="Calibri"/>
        <family val="2"/>
        <scheme val="minor"/>
      </rPr>
      <t>/ Chassis Kit with Wheels</t>
    </r>
  </si>
  <si>
    <t>Мережевий фільтр/ Power supply filter</t>
  </si>
  <si>
    <r>
      <rPr>
        <b/>
        <sz val="11"/>
        <color rgb="FF000000"/>
        <rFont val="Calibri"/>
        <family val="2"/>
        <scheme val="minor"/>
      </rPr>
      <t>Мережевий фільтр Defender DFS 751 2xUSB 1.8 м (99751)/</t>
    </r>
    <r>
      <rPr>
        <sz val="11"/>
        <color rgb="FF000000"/>
        <rFont val="Calibri"/>
        <family val="2"/>
        <scheme val="minor"/>
      </rPr>
      <t xml:space="preserve"> 
Power supply filter Defender DFS 751 2xUSB 1.8 м (99751)
</t>
    </r>
  </si>
  <si>
    <t>Кронштейн для проектора/ Projector Bracket</t>
  </si>
  <si>
    <t>https://whiteboards.kiev.ua/products/probkovaya_doska_ecoboards_alyuminiyevaya_ramka_80x120cm</t>
  </si>
  <si>
    <t xml:space="preserve">Defender DFS 751 2xUSB 1.8 м (99751) або аналог/ or analog </t>
  </si>
  <si>
    <t xml:space="preserve">Кронштейн для проектора/ Bracket for projector PRO02 Sunne  або аналог/ or analog  </t>
  </si>
  <si>
    <t>https://rozetka.com.ua/ua/universalnye-mobilnye-batarei/c387969/</t>
  </si>
  <si>
    <t xml:space="preserve">Зовнішній акумулятор/ Power bank </t>
  </si>
  <si>
    <r>
      <t>Зовнішній акумулятор</t>
    </r>
    <r>
      <rPr>
        <sz val="11"/>
        <color rgb="FF000000"/>
        <rFont val="Calibri"/>
        <family val="2"/>
        <scheme val="minor"/>
      </rPr>
      <t xml:space="preserve">/ Powerbank </t>
    </r>
    <r>
      <rPr>
        <b/>
        <sz val="11"/>
        <color rgb="FF000000"/>
        <rFont val="Calibri"/>
        <family val="2"/>
        <scheme val="minor"/>
      </rPr>
      <t>Xiaomi ZMi Aura 20000 mAh Type-C White (QB821) або аналог</t>
    </r>
    <r>
      <rPr>
        <sz val="11"/>
        <color rgb="FF000000"/>
        <rFont val="Calibri"/>
        <family val="2"/>
        <scheme val="minor"/>
      </rPr>
      <t xml:space="preserve">/ or analog  </t>
    </r>
  </si>
  <si>
    <t xml:space="preserve">Стедікам ZHIYUN Crane 2 (C030003) або аналог/ or analog </t>
  </si>
  <si>
    <r>
      <rPr>
        <b/>
        <sz val="11"/>
        <color rgb="FF000000"/>
        <rFont val="Calibri"/>
        <family val="2"/>
        <scheme val="minor"/>
      </rPr>
      <t>Стедікам</t>
    </r>
    <r>
      <rPr>
        <sz val="11"/>
        <color rgb="FF000000"/>
        <rFont val="Calibri"/>
        <family val="2"/>
        <scheme val="minor"/>
      </rPr>
      <t>/ Steadicam  ZHIYUN Crane 2 (C030003)</t>
    </r>
  </si>
  <si>
    <t>Екран настінний/ Wall display</t>
  </si>
  <si>
    <t xml:space="preserve">Ламінатор/ Laminator </t>
  </si>
  <si>
    <r>
      <rPr>
        <b/>
        <sz val="11"/>
        <color rgb="FF000000"/>
        <rFont val="Calibri"/>
        <family val="2"/>
        <scheme val="minor"/>
      </rPr>
      <t>Ламинатор</t>
    </r>
    <r>
      <rPr>
        <sz val="11"/>
        <color rgb="FF000000"/>
        <rFont val="Calibri"/>
        <family val="2"/>
        <scheme val="minor"/>
      </rPr>
      <t>/ Laminator lamiMARK premier 230 (А4) (20257)</t>
    </r>
  </si>
  <si>
    <r>
      <t>Екран для проектора ПРО-ЕКРАН 400 на 300 см (4: 3), 197 дюймів</t>
    </r>
    <r>
      <rPr>
        <sz val="11"/>
        <color rgb="FF000000"/>
        <rFont val="Calibri"/>
        <family val="2"/>
        <scheme val="minor"/>
      </rPr>
      <t>/
Screen for the PRO-SCREEN 400 projector on 300 cm (4: 3), 197 inches</t>
    </r>
  </si>
  <si>
    <t>https://rozetka.com.ua/74805336/p74805336/</t>
  </si>
  <si>
    <t xml:space="preserve">lamiMARK premier 230 (А4) (20257) або аналог/ or analog </t>
  </si>
  <si>
    <t xml:space="preserve">Диктофон/ Voice recorder </t>
  </si>
  <si>
    <r>
      <rPr>
        <b/>
        <sz val="11"/>
        <color rgb="FF000000"/>
        <rFont val="Calibri"/>
        <family val="2"/>
        <scheme val="minor"/>
      </rPr>
      <t xml:space="preserve">Диктофон цифровий/ </t>
    </r>
    <r>
      <rPr>
        <sz val="11"/>
        <color rgb="FF000000"/>
        <rFont val="Calibri"/>
        <family val="2"/>
        <scheme val="minor"/>
      </rPr>
      <t>Voice recorder digital Zoom F1-LP</t>
    </r>
  </si>
  <si>
    <t xml:space="preserve">Пробкова дошка/ Pin board </t>
  </si>
  <si>
    <r>
      <rPr>
        <b/>
        <sz val="11"/>
        <color rgb="FF000000"/>
        <rFont val="Calibri"/>
        <family val="2"/>
        <scheme val="minor"/>
      </rPr>
      <t xml:space="preserve">Дошка коркова Nota Bene 60х90 см з дерев’яною рамкою/
</t>
    </r>
    <r>
      <rPr>
        <sz val="11"/>
        <color rgb="FF000000"/>
        <rFont val="Calibri"/>
        <family val="2"/>
        <scheme val="minor"/>
      </rPr>
      <t>Cork board Nota Bene 60x90 cm with a wooden frame</t>
    </r>
  </si>
  <si>
    <t xml:space="preserve">Zoom F1-LP або аналог/ or analog </t>
  </si>
  <si>
    <t xml:space="preserve">Nota Bene 60х90 см з дерев’яною рамкою або аналог/ Cork board with a wooden frame or analog </t>
  </si>
  <si>
    <t>Дошка/ Board</t>
  </si>
  <si>
    <t>https://whiteboards.kiev.ua/products/magnitno-markernaya_doska_alu23_alyuminiyevaya_ramka_100x150cm</t>
  </si>
  <si>
    <r>
      <rPr>
        <b/>
        <sz val="11"/>
        <color rgb="FF000000"/>
        <rFont val="Calibri"/>
        <family val="2"/>
        <scheme val="minor"/>
      </rPr>
      <t xml:space="preserve">Розміри: 1.7 x 100 x 150
Магнітно-маркерна дошка в рамці ALU23
У комплекті: полиця для маркерів 30 см, маркер і 3 магніти./
</t>
    </r>
    <r>
      <rPr>
        <sz val="11"/>
        <color rgb="FF000000"/>
        <rFont val="Calibri"/>
        <family val="2"/>
        <scheme val="minor"/>
      </rPr>
      <t>Dimensions: 1.7 x 100 x 150
Magnetic whiteboard in frame ALU23
Included: shelf for markers 30 cm, marker and 3 magnets.</t>
    </r>
  </si>
  <si>
    <t xml:space="preserve">УХЛ-МАШ R.48.K або аналог/ or analog 
</t>
  </si>
  <si>
    <t>Сейф/ Safe box</t>
  </si>
  <si>
    <r>
      <rPr>
        <b/>
        <sz val="11"/>
        <color rgb="FF000000"/>
        <rFont val="Calibri"/>
        <family val="2"/>
        <scheme val="minor"/>
      </rPr>
      <t>Сейф офісний УХЛ-МАШ R.48.K</t>
    </r>
    <r>
      <rPr>
        <sz val="11"/>
        <color rgb="FF000000"/>
        <rFont val="Calibri"/>
        <family val="2"/>
        <scheme val="minor"/>
      </rPr>
      <t xml:space="preserve">/ Safe office UHL-MASH R.48.K </t>
    </r>
    <r>
      <rPr>
        <b/>
        <sz val="11"/>
        <color rgb="FF000000"/>
        <rFont val="Calibri"/>
        <family val="2"/>
        <scheme val="minor"/>
      </rPr>
      <t xml:space="preserve">
Ширина зовнішня, мм: 380</t>
    </r>
    <r>
      <rPr>
        <sz val="11"/>
        <color rgb="FF000000"/>
        <rFont val="Calibri"/>
        <family val="2"/>
        <scheme val="minor"/>
      </rPr>
      <t>/ Outer Width, mm: 380</t>
    </r>
    <r>
      <rPr>
        <b/>
        <sz val="11"/>
        <color rgb="FF000000"/>
        <rFont val="Calibri"/>
        <family val="2"/>
        <scheme val="minor"/>
      </rPr>
      <t xml:space="preserve">
Глибина зовнішня, мм: 370</t>
    </r>
    <r>
      <rPr>
        <sz val="11"/>
        <color rgb="FF000000"/>
        <rFont val="Calibri"/>
        <family val="2"/>
        <scheme val="minor"/>
      </rPr>
      <t>/ External Depth, mm: 370</t>
    </r>
    <r>
      <rPr>
        <b/>
        <sz val="11"/>
        <color rgb="FF000000"/>
        <rFont val="Calibri"/>
        <family val="2"/>
        <scheme val="minor"/>
      </rPr>
      <t xml:space="preserve">
Висота зовнішня, мм: 480</t>
    </r>
    <r>
      <rPr>
        <sz val="11"/>
        <color rgb="FF000000"/>
        <rFont val="Calibri"/>
        <family val="2"/>
        <scheme val="minor"/>
      </rPr>
      <t>/ Outer height, mm: 480</t>
    </r>
    <r>
      <rPr>
        <b/>
        <sz val="11"/>
        <color rgb="FF000000"/>
        <rFont val="Calibri"/>
        <family val="2"/>
        <scheme val="minor"/>
      </rPr>
      <t xml:space="preserve">
Ширина внутрішня, мм: 374</t>
    </r>
    <r>
      <rPr>
        <sz val="11"/>
        <color rgb="FF000000"/>
        <rFont val="Calibri"/>
        <family val="2"/>
        <scheme val="minor"/>
      </rPr>
      <t>/ Width inside, mm: 374</t>
    </r>
    <r>
      <rPr>
        <b/>
        <sz val="11"/>
        <color rgb="FF000000"/>
        <rFont val="Calibri"/>
        <family val="2"/>
        <scheme val="minor"/>
      </rPr>
      <t xml:space="preserve">
Глибина внутрішня, мм: 309</t>
    </r>
    <r>
      <rPr>
        <sz val="11"/>
        <color rgb="FF000000"/>
        <rFont val="Calibri"/>
        <family val="2"/>
        <scheme val="minor"/>
      </rPr>
      <t>/ Depth inside, mm: 309</t>
    </r>
    <r>
      <rPr>
        <b/>
        <sz val="11"/>
        <color rgb="FF000000"/>
        <rFont val="Calibri"/>
        <family val="2"/>
        <scheme val="minor"/>
      </rPr>
      <t xml:space="preserve">
Висота внутрішня, мм: 474</t>
    </r>
    <r>
      <rPr>
        <sz val="11"/>
        <color rgb="FF000000"/>
        <rFont val="Calibri"/>
        <family val="2"/>
        <scheme val="minor"/>
      </rPr>
      <t>/ Internal height, mm: 474</t>
    </r>
    <r>
      <rPr>
        <b/>
        <sz val="11"/>
        <color rgb="FF000000"/>
        <rFont val="Calibri"/>
        <family val="2"/>
        <scheme val="minor"/>
      </rPr>
      <t xml:space="preserve">
Вага, кг: 28</t>
    </r>
    <r>
      <rPr>
        <sz val="11"/>
        <color rgb="FF000000"/>
        <rFont val="Calibri"/>
        <family val="2"/>
        <scheme val="minor"/>
      </rPr>
      <t>/ Weight, kg: 28</t>
    </r>
  </si>
  <si>
    <t>2.14</t>
  </si>
  <si>
    <t>2.15</t>
  </si>
  <si>
    <t xml:space="preserve">REDMOND RCM-1512 або аналог/ or analog </t>
  </si>
  <si>
    <t xml:space="preserve">Кава машина/ Coffee machine </t>
  </si>
  <si>
    <t>2.16</t>
  </si>
  <si>
    <t>2.17</t>
  </si>
  <si>
    <t>Sub-total item 2.17/ Разом пункт 2.17</t>
  </si>
  <si>
    <t xml:space="preserve">Чайник/ Kettle </t>
  </si>
  <si>
    <t>Кондиціонер/ Air-conditioner</t>
  </si>
  <si>
    <t>TEFAL Safe'Tea KO260830 або аналог/ or analog</t>
  </si>
  <si>
    <t>Mitsubishi Electric MSZ-HR35VF/MUZ-HR35VA Classic Inverter New 2019 або аналог/or analog</t>
  </si>
  <si>
    <r>
      <rPr>
        <b/>
        <sz val="11"/>
        <color rgb="FF000000"/>
        <rFont val="Calibri"/>
        <family val="2"/>
        <scheme val="minor"/>
      </rPr>
      <t>Інверторний</t>
    </r>
    <r>
      <rPr>
        <sz val="11"/>
        <color rgb="FF000000"/>
        <rFont val="Calibri"/>
        <family val="2"/>
        <scheme val="minor"/>
      </rPr>
      <t xml:space="preserve">/ Invertor </t>
    </r>
    <r>
      <rPr>
        <b/>
        <sz val="11"/>
        <color rgb="FF000000"/>
        <rFont val="Calibri"/>
        <family val="2"/>
        <scheme val="minor"/>
      </rPr>
      <t xml:space="preserve">
Площа обслуговування 30-40 м2</t>
    </r>
    <r>
      <rPr>
        <sz val="11"/>
        <color rgb="FF000000"/>
        <rFont val="Calibri"/>
        <family val="2"/>
        <scheme val="minor"/>
      </rPr>
      <t>/ Serviced area 30-40 m2</t>
    </r>
    <r>
      <rPr>
        <b/>
        <sz val="11"/>
        <color rgb="FF000000"/>
        <rFont val="Calibri"/>
        <family val="2"/>
        <scheme val="minor"/>
      </rPr>
      <t xml:space="preserve">
Продуктивність охолодження 3,4 кВт</t>
    </r>
    <r>
      <rPr>
        <sz val="11"/>
        <color rgb="FF000000"/>
        <rFont val="Calibri"/>
        <family val="2"/>
        <scheme val="minor"/>
      </rPr>
      <t>/ Cooling performance 3.4 kW</t>
    </r>
    <r>
      <rPr>
        <b/>
        <sz val="11"/>
        <color rgb="FF000000"/>
        <rFont val="Calibri"/>
        <family val="2"/>
        <scheme val="minor"/>
      </rPr>
      <t xml:space="preserve">
Продуктивність обігрів 3,6 кВт</t>
    </r>
    <r>
      <rPr>
        <sz val="11"/>
        <color rgb="FF000000"/>
        <rFont val="Calibri"/>
        <family val="2"/>
        <scheme val="minor"/>
      </rPr>
      <t>/ Heating output 3.6 kW</t>
    </r>
    <r>
      <rPr>
        <b/>
        <sz val="11"/>
        <color rgb="FF000000"/>
        <rFont val="Calibri"/>
        <family val="2"/>
        <scheme val="minor"/>
      </rPr>
      <t xml:space="preserve">
Фреон R32</t>
    </r>
    <r>
      <rPr>
        <sz val="11"/>
        <color rgb="FF000000"/>
        <rFont val="Calibri"/>
        <family val="2"/>
        <scheme val="minor"/>
      </rPr>
      <t>/ Freon R32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</si>
  <si>
    <t xml:space="preserve">Grand total / Разом </t>
  </si>
  <si>
    <r>
      <rPr>
        <b/>
        <sz val="10"/>
        <color rgb="FF000000"/>
        <rFont val="Calibri"/>
        <family val="2"/>
        <scheme val="minor"/>
      </rPr>
      <t>Склад набору: 1*Контролер Arduino UNO Rev, 3,5*Синій світлодіод, 5*Червоний світлодіод, 5*Жовтий світлодіод, 1*RGB світлодіод, 8*Резистор 220 Ом, 5*Резистор 10 кОм, 5*Резистор 1кОм, 1*10K потенціометр, 1*Зумер (активний), 1*Зумер (пасивний), 4*Великий кнопковий перемикач, 2*Датчик нахилу, 3*Фоторезистор, 1*Датчик полум'я, 1*Датчик температури LM35, 1*Зсувний регістр 74HC595N, 1*7-сегментний світлодіодний 1x модуль, 1*7-сегментний світлодіодний 4х модуль, 1*8*8 Світлодіодна матриця, 1*2x16 РК-дисплей, 1*ІЧ-приймач, 1*ІЧ-пульт дистанційного керування, 1*Серводвигун, 1*Кроковий модуль драйвера, 1*Кроковий двигун, 1*Модуль джойстика, 1*Релейний модуль, 1*Датчик руху PIR, 1*Аналоговий датчик газу, 1*Модуль акселерометра ADXL345, 1*Ультразвуковий датчик HC-SR04, 1*Модуль годин реального часу на DS3231, 1*Датчик температури і вологості DHT11, 1*Датчик вологості грунту, 1*RFID-модуль RC522, 1*RFID-карта, 1*RFID-ключ, 40*Конектор, 1*Макетна плата, 10*Перемички мама-мама, 30*Перемички  тато-тато, 1*6-елементний AA Акумуляторна батарея, 1*Кабель USB</t>
    </r>
    <r>
      <rPr>
        <sz val="10"/>
        <color rgb="FF000000"/>
        <rFont val="Calibri"/>
        <family val="2"/>
        <scheme val="minor"/>
      </rPr>
      <t>/ 
Set contents: 1*Arduino UNO Rev 3 controller, 5*Blue LED, 5*Red LED, 5*Yellow LED, 1*RGB LED, 8*220 Ohm Resistor, 5*10 kOhm Resistor, 5*1kom Resistor, 1*10K potentiometer, 1*Buzzer (active), 1*Buzzer (passive), 4*Large push-button switch, 2 Tilt sensor, 3*Photoresistor, 1 Flame sensor, 1 LM35 temperature sensor, 1*Shift register 74HC595N, 1*7- segment LED 1xmodule, 1*7-segment LED 4xmodule, 1*8*8 LED matrix 1*2x16 LCD, 1*IR receiver, 1*IR remote control, 1*servo motor, 1*step module drivers, 1*stepper motor, 1*joystick module, 1*relay module, 1 PIR motion sensor, 1*Analog gas sensor, 1*ADXL345 accelerometer module, 1*HC-SR04 ultrasonic sensor, 1 real-time clock module on DS3231, 1 DHT11 temperature and humidity sensor, 1 soil moisture sensor, 1*RC522 RFID module, 1*RFID card, 1*RFID key yuch, 40*Connector, 1*Breadboard, 10*Jumpers mother-to-mother, 30*Jumpers male to mala, 1*6-cell AA rechargeable battery, 1*USB cable</t>
    </r>
  </si>
  <si>
    <r>
      <rPr>
        <b/>
        <sz val="11"/>
        <color rgb="FF000000"/>
        <rFont val="Calibri"/>
        <family val="2"/>
        <scheme val="minor"/>
      </rPr>
      <t xml:space="preserve">Тип-ріжкова, функції-автовідключення,підігрів чашок, тип кави-мелений, чалди (фільтр, в якому запресований кави),обсяг резервуара для води-1 л,потужність-Вт-1050, приготування капучіно-ручне, тиск пара-15 бар, управління-кнопкове
,колір-чорний, додаткові функції-Регулювання інтенсивності подачі пари, особливості-колекція: Distinta, система «Капучіно»: змішування паром води і молока, два крему-фільтра, темпер, знімний піддон для крапель, , габарити (ВхШхГ)-32.2 х 19.7 х 31 см, 
вага-4.25 кг
</t>
    </r>
    <r>
      <rPr>
        <sz val="11"/>
        <color rgb="FF000000"/>
        <rFont val="Calibri"/>
        <family val="2"/>
        <scheme val="minor"/>
      </rPr>
      <t>Type-horn, functions-auto-shutdown, heating of cups, type of coffee-ground, chaldy (the filter in which coffee is pressed), volume of the tank for water-1 l, power-W-1050, preparation cappuccino-manual, pressure of steam-15 bar , push-button control
, color-black, additional functions-Adjustment of intensity of steam supply, features-collection: Distinta, system "Cappuccino": mixing of steam by water and milk, two cream-filters, temper, removable pallet for drops,, dimensions (HxWxD) -32.2 x 19.7 x 31 cm,
weight-4.25 kg</t>
    </r>
  </si>
  <si>
    <r>
      <rPr>
        <b/>
        <sz val="11"/>
        <color rgb="FF000000"/>
        <rFont val="Calibri"/>
        <family val="2"/>
        <scheme val="minor"/>
      </rPr>
      <t>Матеріал корпусу-метал, пластик, Обсяг, л-1.7, Шкала рівня води-до шкали
Тип-звичайний, Вимкнення при знятті з бази,Кришка-незнімна, Тип нагрівального елементу-прихований (диск), Тип фільтра від накипу-знімний , Оснащеність-з фільтром від накипу, Підстава-з відсіком для кабелю , Довжина кабелю, м-0.75
Особливості-підставка з поворотом на 360 градусів, Захист від википання, Нековзні ніжки, сигнал готовності, Кришка на пружині, Широко відкривається кришка
Микрофильтр: 200 мкм, Потужність-1800 Вт , Габарити (ВхШхГ) 25.2 х 22.8 х 19.8 см
Габарити в упаковці (ВхШхГ) 25.2 х 22.8 х 19.8 см, Вага-1.18 кг, Вага в упаковці-1.48 к</t>
    </r>
    <r>
      <rPr>
        <sz val="11"/>
        <color rgb="FF000000"/>
        <rFont val="Calibri"/>
        <family val="2"/>
        <scheme val="minor"/>
      </rPr>
      <t>г
/
Housing material-metal, plastic, Volume, l-1.7, Water level scale-to scale
Type-normal, Shutdown when removing from base, Cover-non-removable, Type of heating element-hidden (disk), Type of filter from scale-removable, Equipment-with filter-from-scale, Base-with cable compartment, Cable length, m-0.75
Features - a support with rotation on 360 degrees, Protection against boiling, Non-slip legs, a signal of readiness, Cover on a spring, Widely opened cover
Microfilter: 200 microns, Power-1800 W, Dimensions (HxWxD) 25.2 x 22.8 x 19.8 cm
Dimensions in packing (VkhShkhG) 25.2 x 22.8 x 19.8 cm, Weight - 1.18 kg, Weight in packing - 1.48 kg</t>
    </r>
  </si>
  <si>
    <t xml:space="preserve">вул. Італійська 115, (установка на 2 поверсі, довжина каналу - 3м), Маріуполь, Донецька область / 
115, Italiiska str.(Installation place - 2nd floor, chanell length - 3m, Mariupol, Donetsk Oblast </t>
  </si>
  <si>
    <t xml:space="preserve">LOT 3 Lego / Лот 3 Лего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</si>
</sst>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.00_);\(&quot;$&quot;#,##0.0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 * #,##0.00_ ;_ * \-#,##0.00_ ;_ * &quot;-&quot;??_ ;_ @_ "/>
    <numFmt numFmtId="168" formatCode="[$L.-480A]\ #,##0.00"/>
    <numFmt numFmtId="169" formatCode="_([$UAH]\ * #,##0.00_);_([$UAH]\ * \(#,##0.00\);_([$UAH]\ * &quot;-&quot;??_);_(@_)"/>
    <numFmt numFmtId="170" formatCode="&quot;$&quot;#,##0"/>
    <numFmt numFmtId="171" formatCode="[$UAH]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594304"/>
      <name val="Calibri"/>
      <family val="2"/>
      <scheme val="minor"/>
    </font>
    <font>
      <b/>
      <sz val="10"/>
      <color rgb="FF59430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2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horizontal="left" vertical="center" wrapText="1"/>
    </xf>
    <xf numFmtId="0" fontId="0" fillId="3" borderId="0" xfId="0" applyFill="1"/>
    <xf numFmtId="0" fontId="0" fillId="4" borderId="0" xfId="0" applyFill="1"/>
    <xf numFmtId="0" fontId="0" fillId="2" borderId="0" xfId="0" applyFill="1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167" fontId="3" fillId="0" borderId="1" xfId="1" applyFont="1" applyFill="1" applyBorder="1" applyAlignment="1">
      <alignment vertical="center"/>
    </xf>
    <xf numFmtId="167" fontId="3" fillId="0" borderId="1" xfId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2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167" fontId="3" fillId="0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/>
    <xf numFmtId="167" fontId="3" fillId="0" borderId="1" xfId="1" applyFont="1" applyFill="1" applyBorder="1"/>
    <xf numFmtId="167" fontId="5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left" vertical="center" wrapText="1"/>
    </xf>
    <xf numFmtId="168" fontId="2" fillId="0" borderId="3" xfId="1" applyNumberFormat="1" applyFont="1" applyFill="1" applyBorder="1" applyAlignment="1">
      <alignment horizontal="left" vertic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168" fontId="0" fillId="0" borderId="0" xfId="0" applyNumberFormat="1" applyFill="1"/>
    <xf numFmtId="0" fontId="0" fillId="0" borderId="0" xfId="0" applyFill="1" applyAlignment="1">
      <alignment horizontal="left" vertical="center" wrapText="1"/>
    </xf>
    <xf numFmtId="165" fontId="0" fillId="0" borderId="0" xfId="0" applyNumberFormat="1" applyFill="1" applyAlignment="1">
      <alignment horizontal="left" vertical="center" wrapText="1"/>
    </xf>
    <xf numFmtId="9" fontId="3" fillId="0" borderId="1" xfId="2" applyFont="1" applyFill="1" applyBorder="1"/>
    <xf numFmtId="0" fontId="7" fillId="0" borderId="0" xfId="0" applyFont="1" applyFill="1"/>
    <xf numFmtId="167" fontId="7" fillId="0" borderId="0" xfId="1" applyNumberFormat="1" applyFont="1" applyFill="1"/>
    <xf numFmtId="4" fontId="0" fillId="0" borderId="0" xfId="0" applyNumberFormat="1"/>
    <xf numFmtId="9" fontId="0" fillId="0" borderId="0" xfId="2" applyFont="1"/>
    <xf numFmtId="0" fontId="3" fillId="0" borderId="1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4" xfId="0" quotePrefix="1" applyFont="1" applyFill="1" applyBorder="1" applyAlignment="1">
      <alignment horizontal="center"/>
    </xf>
    <xf numFmtId="0" fontId="11" fillId="5" borderId="19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vertical="center"/>
    </xf>
    <xf numFmtId="0" fontId="13" fillId="6" borderId="21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2" fillId="6" borderId="16" xfId="0" applyFont="1" applyFill="1" applyBorder="1" applyAlignment="1">
      <alignment vertical="center"/>
    </xf>
    <xf numFmtId="0" fontId="0" fillId="0" borderId="0" xfId="0" applyAlignment="1"/>
    <xf numFmtId="0" fontId="13" fillId="6" borderId="16" xfId="0" applyFont="1" applyFill="1" applyBorder="1" applyAlignment="1">
      <alignment vertical="center" wrapText="1"/>
    </xf>
    <xf numFmtId="0" fontId="13" fillId="6" borderId="15" xfId="0" applyFont="1" applyFill="1" applyBorder="1" applyAlignment="1">
      <alignment vertical="center" wrapText="1"/>
    </xf>
    <xf numFmtId="0" fontId="12" fillId="6" borderId="15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69" fontId="12" fillId="6" borderId="16" xfId="0" applyNumberFormat="1" applyFont="1" applyFill="1" applyBorder="1" applyAlignment="1">
      <alignment vertical="center"/>
    </xf>
    <xf numFmtId="169" fontId="12" fillId="6" borderId="15" xfId="0" applyNumberFormat="1" applyFont="1" applyFill="1" applyBorder="1" applyAlignment="1">
      <alignment vertical="center"/>
    </xf>
    <xf numFmtId="169" fontId="2" fillId="0" borderId="3" xfId="3" applyNumberFormat="1" applyFont="1" applyFill="1" applyBorder="1"/>
    <xf numFmtId="0" fontId="13" fillId="6" borderId="21" xfId="0" applyFont="1" applyFill="1" applyBorder="1" applyAlignment="1">
      <alignment vertical="center" wrapText="1"/>
    </xf>
    <xf numFmtId="0" fontId="0" fillId="7" borderId="0" xfId="0" applyFont="1" applyFill="1"/>
    <xf numFmtId="0" fontId="0" fillId="0" borderId="0" xfId="0" applyFont="1" applyFill="1"/>
    <xf numFmtId="170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10" fillId="5" borderId="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171" fontId="0" fillId="4" borderId="26" xfId="0" applyNumberFormat="1" applyFill="1" applyBorder="1" applyAlignment="1"/>
    <xf numFmtId="0" fontId="13" fillId="6" borderId="31" xfId="0" applyFont="1" applyFill="1" applyBorder="1" applyAlignment="1">
      <alignment horizontal="justify" vertical="center"/>
    </xf>
    <xf numFmtId="171" fontId="0" fillId="4" borderId="32" xfId="0" applyNumberFormat="1" applyFill="1" applyBorder="1" applyAlignment="1"/>
    <xf numFmtId="0" fontId="0" fillId="7" borderId="0" xfId="0" applyFill="1"/>
    <xf numFmtId="0" fontId="12" fillId="6" borderId="2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justify" vertical="center" wrapText="1"/>
    </xf>
    <xf numFmtId="171" fontId="0" fillId="4" borderId="36" xfId="0" applyNumberFormat="1" applyFill="1" applyBorder="1" applyAlignment="1"/>
    <xf numFmtId="0" fontId="12" fillId="6" borderId="2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171" fontId="0" fillId="4" borderId="20" xfId="0" applyNumberFormat="1" applyFill="1" applyBorder="1" applyAlignment="1">
      <alignment horizontal="center"/>
    </xf>
    <xf numFmtId="171" fontId="0" fillId="4" borderId="41" xfId="0" applyNumberFormat="1" applyFill="1" applyBorder="1" applyAlignment="1"/>
    <xf numFmtId="49" fontId="0" fillId="0" borderId="0" xfId="0" applyNumberFormat="1"/>
    <xf numFmtId="49" fontId="0" fillId="7" borderId="0" xfId="0" applyNumberFormat="1" applyFont="1" applyFill="1"/>
    <xf numFmtId="49" fontId="0" fillId="0" borderId="0" xfId="0" applyNumberFormat="1" applyFont="1" applyFill="1"/>
    <xf numFmtId="49" fontId="11" fillId="5" borderId="10" xfId="0" applyNumberFormat="1" applyFont="1" applyFill="1" applyBorder="1" applyAlignment="1">
      <alignment horizontal="center" vertical="center"/>
    </xf>
    <xf numFmtId="49" fontId="10" fillId="5" borderId="11" xfId="0" applyNumberFormat="1" applyFont="1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2" fillId="6" borderId="9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7" fillId="6" borderId="9" xfId="4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left" vertical="top" wrapText="1"/>
    </xf>
    <xf numFmtId="0" fontId="17" fillId="6" borderId="9" xfId="4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horizontal="right" vertical="center"/>
    </xf>
    <xf numFmtId="0" fontId="12" fillId="6" borderId="2" xfId="0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center" wrapText="1"/>
    </xf>
    <xf numFmtId="171" fontId="0" fillId="4" borderId="20" xfId="0" applyNumberFormat="1" applyFill="1" applyBorder="1" applyAlignment="1">
      <alignment horizontal="right"/>
    </xf>
    <xf numFmtId="0" fontId="12" fillId="6" borderId="9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top" wrapText="1"/>
    </xf>
    <xf numFmtId="0" fontId="17" fillId="6" borderId="9" xfId="4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right" vertical="center"/>
    </xf>
    <xf numFmtId="0" fontId="12" fillId="6" borderId="13" xfId="0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center" wrapText="1"/>
    </xf>
    <xf numFmtId="0" fontId="25" fillId="6" borderId="35" xfId="0" applyFont="1" applyFill="1" applyBorder="1" applyAlignment="1">
      <alignment horizontal="justify" vertical="center" wrapText="1"/>
    </xf>
    <xf numFmtId="0" fontId="17" fillId="6" borderId="2" xfId="4" applyFill="1" applyBorder="1" applyAlignment="1">
      <alignment horizontal="left" vertical="top" wrapText="1"/>
    </xf>
    <xf numFmtId="49" fontId="13" fillId="6" borderId="37" xfId="0" applyNumberFormat="1" applyFont="1" applyFill="1" applyBorder="1" applyAlignment="1">
      <alignment horizontal="center" vertical="center"/>
    </xf>
    <xf numFmtId="49" fontId="13" fillId="6" borderId="47" xfId="0" applyNumberFormat="1" applyFont="1" applyFill="1" applyBorder="1" applyAlignment="1">
      <alignment horizontal="center" vertical="center"/>
    </xf>
    <xf numFmtId="49" fontId="16" fillId="6" borderId="49" xfId="0" applyNumberFormat="1" applyFont="1" applyFill="1" applyBorder="1" applyAlignment="1">
      <alignment horizontal="center" vertical="center"/>
    </xf>
    <xf numFmtId="49" fontId="16" fillId="6" borderId="50" xfId="0" applyNumberFormat="1" applyFont="1" applyFill="1" applyBorder="1" applyAlignment="1">
      <alignment horizontal="center" vertical="center"/>
    </xf>
    <xf numFmtId="49" fontId="16" fillId="6" borderId="51" xfId="0" applyNumberFormat="1" applyFont="1" applyFill="1" applyBorder="1" applyAlignment="1">
      <alignment horizontal="center" vertical="center"/>
    </xf>
    <xf numFmtId="0" fontId="13" fillId="6" borderId="35" xfId="0" applyFont="1" applyFill="1" applyBorder="1" applyAlignment="1">
      <alignment horizontal="justify" vertical="center"/>
    </xf>
    <xf numFmtId="0" fontId="13" fillId="6" borderId="3" xfId="0" applyFont="1" applyFill="1" applyBorder="1" applyAlignment="1">
      <alignment horizontal="justify" vertical="center" wrapText="1"/>
    </xf>
    <xf numFmtId="0" fontId="13" fillId="6" borderId="52" xfId="0" applyFont="1" applyFill="1" applyBorder="1" applyAlignment="1">
      <alignment horizontal="right" vertical="center"/>
    </xf>
    <xf numFmtId="0" fontId="25" fillId="6" borderId="2" xfId="0" applyFont="1" applyFill="1" applyBorder="1" applyAlignment="1">
      <alignment horizontal="justify" vertical="center" wrapText="1"/>
    </xf>
    <xf numFmtId="0" fontId="12" fillId="6" borderId="54" xfId="0" applyFont="1" applyFill="1" applyBorder="1" applyAlignment="1">
      <alignment horizontal="center" vertical="top" wrapText="1"/>
    </xf>
    <xf numFmtId="0" fontId="17" fillId="6" borderId="9" xfId="4" applyFill="1" applyBorder="1" applyAlignment="1">
      <alignment horizontal="center" vertical="top" wrapText="1"/>
    </xf>
    <xf numFmtId="0" fontId="17" fillId="6" borderId="12" xfId="4" applyFill="1" applyBorder="1" applyAlignment="1">
      <alignment horizontal="center" vertical="top" wrapText="1"/>
    </xf>
    <xf numFmtId="0" fontId="17" fillId="6" borderId="9" xfId="4" applyFill="1" applyBorder="1" applyAlignment="1">
      <alignment vertical="center" wrapText="1"/>
    </xf>
    <xf numFmtId="0" fontId="17" fillId="6" borderId="9" xfId="4" applyFill="1" applyBorder="1" applyAlignment="1">
      <alignment vertical="top" wrapText="1"/>
    </xf>
    <xf numFmtId="0" fontId="28" fillId="6" borderId="53" xfId="0" applyFont="1" applyFill="1" applyBorder="1" applyAlignment="1">
      <alignment horizontal="right" vertical="center"/>
    </xf>
    <xf numFmtId="0" fontId="13" fillId="6" borderId="46" xfId="0" applyFont="1" applyFill="1" applyBorder="1" applyAlignment="1">
      <alignment horizontal="right" vertical="center"/>
    </xf>
    <xf numFmtId="0" fontId="17" fillId="6" borderId="45" xfId="4" applyFill="1" applyBorder="1" applyAlignment="1">
      <alignment horizontal="center" vertical="top" wrapText="1"/>
    </xf>
    <xf numFmtId="0" fontId="17" fillId="6" borderId="46" xfId="4" applyFill="1" applyBorder="1" applyAlignment="1">
      <alignment horizontal="center" vertical="center" wrapText="1"/>
    </xf>
    <xf numFmtId="0" fontId="28" fillId="6" borderId="28" xfId="0" applyFont="1" applyFill="1" applyBorder="1" applyAlignment="1">
      <alignment horizontal="right" vertical="center"/>
    </xf>
    <xf numFmtId="0" fontId="27" fillId="0" borderId="47" xfId="0" applyFont="1" applyBorder="1" applyAlignment="1">
      <alignment horizontal="right"/>
    </xf>
    <xf numFmtId="49" fontId="20" fillId="0" borderId="37" xfId="0" applyNumberFormat="1" applyFont="1" applyBorder="1" applyAlignment="1">
      <alignment horizontal="right"/>
    </xf>
    <xf numFmtId="0" fontId="25" fillId="0" borderId="35" xfId="0" applyFont="1" applyFill="1" applyBorder="1" applyAlignment="1">
      <alignment horizontal="justify" vertical="center" wrapText="1"/>
    </xf>
    <xf numFmtId="0" fontId="29" fillId="0" borderId="0" xfId="0" applyFont="1" applyFill="1"/>
    <xf numFmtId="0" fontId="10" fillId="5" borderId="16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6" borderId="9" xfId="0" applyFont="1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left" vertical="top" wrapText="1"/>
    </xf>
    <xf numFmtId="0" fontId="22" fillId="6" borderId="9" xfId="4" applyFont="1" applyFill="1" applyBorder="1" applyAlignment="1">
      <alignment horizontal="center" vertical="center" wrapText="1"/>
    </xf>
    <xf numFmtId="0" fontId="22" fillId="6" borderId="2" xfId="4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6" borderId="12" xfId="0" applyFont="1" applyFill="1" applyBorder="1" applyAlignment="1">
      <alignment horizontal="center" vertical="center" wrapText="1"/>
    </xf>
    <xf numFmtId="0" fontId="22" fillId="6" borderId="12" xfId="4" applyFont="1" applyFill="1" applyBorder="1" applyAlignment="1">
      <alignment horizontal="center" vertical="center" wrapText="1"/>
    </xf>
    <xf numFmtId="49" fontId="12" fillId="6" borderId="10" xfId="0" applyNumberFormat="1" applyFont="1" applyFill="1" applyBorder="1" applyAlignment="1">
      <alignment horizontal="center" vertical="center"/>
    </xf>
    <xf numFmtId="49" fontId="12" fillId="6" borderId="11" xfId="0" applyNumberFormat="1" applyFont="1" applyFill="1" applyBorder="1" applyAlignment="1">
      <alignment horizontal="center" vertical="center"/>
    </xf>
    <xf numFmtId="49" fontId="12" fillId="6" borderId="39" xfId="0" applyNumberFormat="1" applyFont="1" applyFill="1" applyBorder="1" applyAlignment="1">
      <alignment horizontal="center" vertical="center"/>
    </xf>
    <xf numFmtId="49" fontId="12" fillId="6" borderId="0" xfId="0" applyNumberFormat="1" applyFont="1" applyFill="1" applyBorder="1" applyAlignment="1">
      <alignment horizontal="center" vertical="center"/>
    </xf>
    <xf numFmtId="49" fontId="12" fillId="6" borderId="13" xfId="0" applyNumberFormat="1" applyFont="1" applyFill="1" applyBorder="1" applyAlignment="1">
      <alignment horizontal="center" vertical="center"/>
    </xf>
    <xf numFmtId="0" fontId="27" fillId="0" borderId="25" xfId="0" applyFont="1" applyBorder="1" applyAlignment="1">
      <alignment horizontal="right"/>
    </xf>
    <xf numFmtId="171" fontId="27" fillId="4" borderId="25" xfId="0" applyNumberFormat="1" applyFont="1" applyFill="1" applyBorder="1" applyAlignment="1">
      <alignment horizontal="center"/>
    </xf>
    <xf numFmtId="171" fontId="27" fillId="4" borderId="19" xfId="0" applyNumberFormat="1" applyFont="1" applyFill="1" applyBorder="1" applyAlignment="1">
      <alignment horizontal="center"/>
    </xf>
    <xf numFmtId="49" fontId="21" fillId="0" borderId="37" xfId="0" applyNumberFormat="1" applyFont="1" applyBorder="1" applyAlignment="1">
      <alignment horizontal="right"/>
    </xf>
    <xf numFmtId="49" fontId="21" fillId="0" borderId="34" xfId="0" applyNumberFormat="1" applyFont="1" applyBorder="1" applyAlignment="1">
      <alignment horizontal="right"/>
    </xf>
    <xf numFmtId="171" fontId="20" fillId="4" borderId="34" xfId="0" applyNumberFormat="1" applyFont="1" applyFill="1" applyBorder="1" applyAlignment="1">
      <alignment horizontal="center"/>
    </xf>
    <xf numFmtId="171" fontId="20" fillId="4" borderId="22" xfId="0" applyNumberFormat="1" applyFont="1" applyFill="1" applyBorder="1" applyAlignment="1">
      <alignment horizontal="center"/>
    </xf>
    <xf numFmtId="0" fontId="13" fillId="6" borderId="42" xfId="0" applyFont="1" applyFill="1" applyBorder="1" applyAlignment="1">
      <alignment horizontal="right" vertical="center"/>
    </xf>
    <xf numFmtId="0" fontId="13" fillId="6" borderId="38" xfId="0" applyFont="1" applyFill="1" applyBorder="1" applyAlignment="1">
      <alignment horizontal="right" vertical="center"/>
    </xf>
    <xf numFmtId="0" fontId="13" fillId="6" borderId="43" xfId="0" applyFont="1" applyFill="1" applyBorder="1" applyAlignment="1">
      <alignment horizontal="right" vertical="center"/>
    </xf>
    <xf numFmtId="171" fontId="7" fillId="4" borderId="13" xfId="0" applyNumberFormat="1" applyFont="1" applyFill="1" applyBorder="1" applyAlignment="1">
      <alignment horizontal="center"/>
    </xf>
    <xf numFmtId="171" fontId="7" fillId="4" borderId="21" xfId="0" applyNumberFormat="1" applyFont="1" applyFill="1" applyBorder="1" applyAlignment="1">
      <alignment horizontal="center"/>
    </xf>
    <xf numFmtId="0" fontId="12" fillId="6" borderId="12" xfId="0" applyFont="1" applyFill="1" applyBorder="1" applyAlignment="1">
      <alignment horizontal="left" vertical="top" wrapText="1"/>
    </xf>
    <xf numFmtId="0" fontId="13" fillId="6" borderId="28" xfId="0" applyFont="1" applyFill="1" applyBorder="1" applyAlignment="1">
      <alignment horizontal="right" vertical="center"/>
    </xf>
    <xf numFmtId="0" fontId="13" fillId="6" borderId="29" xfId="0" applyFont="1" applyFill="1" applyBorder="1" applyAlignment="1">
      <alignment horizontal="right" vertical="center"/>
    </xf>
    <xf numFmtId="0" fontId="27" fillId="0" borderId="34" xfId="0" applyFont="1" applyBorder="1" applyAlignment="1">
      <alignment horizontal="right"/>
    </xf>
    <xf numFmtId="171" fontId="27" fillId="4" borderId="13" xfId="0" applyNumberFormat="1" applyFont="1" applyFill="1" applyBorder="1" applyAlignment="1">
      <alignment horizontal="center"/>
    </xf>
    <xf numFmtId="171" fontId="27" fillId="4" borderId="21" xfId="0" applyNumberFormat="1" applyFont="1" applyFill="1" applyBorder="1" applyAlignment="1">
      <alignment horizontal="center"/>
    </xf>
    <xf numFmtId="171" fontId="27" fillId="4" borderId="34" xfId="0" applyNumberFormat="1" applyFont="1" applyFill="1" applyBorder="1" applyAlignment="1">
      <alignment horizontal="center"/>
    </xf>
    <xf numFmtId="171" fontId="27" fillId="4" borderId="22" xfId="0" applyNumberFormat="1" applyFont="1" applyFill="1" applyBorder="1" applyAlignment="1">
      <alignment horizontal="center"/>
    </xf>
    <xf numFmtId="0" fontId="27" fillId="0" borderId="53" xfId="0" applyFont="1" applyBorder="1" applyAlignment="1">
      <alignment horizontal="right"/>
    </xf>
    <xf numFmtId="0" fontId="27" fillId="0" borderId="55" xfId="0" applyFont="1" applyBorder="1" applyAlignment="1">
      <alignment horizontal="right"/>
    </xf>
    <xf numFmtId="0" fontId="13" fillId="6" borderId="30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19" fillId="0" borderId="37" xfId="0" applyNumberFormat="1" applyFont="1" applyBorder="1" applyAlignment="1">
      <alignment horizontal="center"/>
    </xf>
    <xf numFmtId="49" fontId="19" fillId="0" borderId="34" xfId="0" applyNumberFormat="1" applyFont="1" applyBorder="1" applyAlignment="1">
      <alignment horizontal="center"/>
    </xf>
    <xf numFmtId="49" fontId="19" fillId="0" borderId="22" xfId="0" applyNumberFormat="1" applyFont="1" applyBorder="1" applyAlignment="1">
      <alignment horizontal="center"/>
    </xf>
    <xf numFmtId="49" fontId="12" fillId="6" borderId="27" xfId="0" applyNumberFormat="1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left" vertical="top" wrapText="1"/>
    </xf>
    <xf numFmtId="0" fontId="12" fillId="6" borderId="23" xfId="0" applyFont="1" applyFill="1" applyBorder="1" applyAlignment="1">
      <alignment horizontal="left" vertical="top" wrapText="1"/>
    </xf>
    <xf numFmtId="0" fontId="13" fillId="6" borderId="52" xfId="0" applyFont="1" applyFill="1" applyBorder="1" applyAlignment="1">
      <alignment horizontal="right" vertical="center" wrapText="1"/>
    </xf>
    <xf numFmtId="0" fontId="13" fillId="6" borderId="13" xfId="0" applyFont="1" applyFill="1" applyBorder="1" applyAlignment="1">
      <alignment horizontal="right" vertical="center" wrapText="1"/>
    </xf>
    <xf numFmtId="49" fontId="0" fillId="4" borderId="12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right" vertical="center"/>
    </xf>
    <xf numFmtId="0" fontId="13" fillId="6" borderId="12" xfId="0" applyFont="1" applyFill="1" applyBorder="1" applyAlignment="1">
      <alignment horizontal="left" vertical="top" wrapText="1"/>
    </xf>
    <xf numFmtId="0" fontId="13" fillId="6" borderId="2" xfId="0" applyFont="1" applyFill="1" applyBorder="1" applyAlignment="1">
      <alignment horizontal="left" vertical="top" wrapText="1"/>
    </xf>
    <xf numFmtId="0" fontId="13" fillId="6" borderId="33" xfId="0" applyFont="1" applyFill="1" applyBorder="1" applyAlignment="1">
      <alignment horizontal="left" vertical="top" wrapText="1"/>
    </xf>
    <xf numFmtId="49" fontId="0" fillId="0" borderId="33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0" fillId="0" borderId="48" xfId="0" applyNumberFormat="1" applyFont="1" applyBorder="1" applyAlignment="1">
      <alignment horizontal="center" vertical="center"/>
    </xf>
    <xf numFmtId="0" fontId="24" fillId="6" borderId="9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left" vertical="top" wrapText="1"/>
    </xf>
    <xf numFmtId="0" fontId="13" fillId="6" borderId="52" xfId="0" applyFont="1" applyFill="1" applyBorder="1" applyAlignment="1">
      <alignment horizontal="right" vertical="center"/>
    </xf>
    <xf numFmtId="0" fontId="13" fillId="6" borderId="21" xfId="0" applyFont="1" applyFill="1" applyBorder="1" applyAlignment="1">
      <alignment horizontal="right" vertical="center"/>
    </xf>
    <xf numFmtId="0" fontId="13" fillId="6" borderId="28" xfId="0" applyFont="1" applyFill="1" applyBorder="1" applyAlignment="1">
      <alignment horizontal="right" vertical="center" wrapText="1"/>
    </xf>
    <xf numFmtId="0" fontId="13" fillId="6" borderId="29" xfId="0" applyFont="1" applyFill="1" applyBorder="1" applyAlignment="1">
      <alignment horizontal="right" vertical="center" wrapText="1"/>
    </xf>
    <xf numFmtId="0" fontId="13" fillId="6" borderId="30" xfId="0" applyFont="1" applyFill="1" applyBorder="1" applyAlignment="1">
      <alignment horizontal="right" vertical="center" wrapText="1"/>
    </xf>
    <xf numFmtId="0" fontId="18" fillId="6" borderId="37" xfId="0" applyFont="1" applyFill="1" applyBorder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wrapText="1"/>
    </xf>
    <xf numFmtId="0" fontId="0" fillId="4" borderId="0" xfId="0" applyFont="1" applyFill="1" applyAlignment="1">
      <alignment horizontal="center"/>
    </xf>
    <xf numFmtId="49" fontId="12" fillId="6" borderId="4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distributed"/>
    </xf>
    <xf numFmtId="0" fontId="15" fillId="0" borderId="0" xfId="0" applyFont="1" applyBorder="1" applyAlignment="1">
      <alignment horizontal="right" vertical="center"/>
    </xf>
    <xf numFmtId="0" fontId="12" fillId="6" borderId="24" xfId="0" applyFont="1" applyFill="1" applyBorder="1" applyAlignment="1">
      <alignment horizontal="left" vertical="top" wrapText="1"/>
    </xf>
    <xf numFmtId="49" fontId="12" fillId="6" borderId="25" xfId="0" applyNumberFormat="1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top" wrapTex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22" fillId="6" borderId="40" xfId="4" applyFont="1" applyFill="1" applyBorder="1" applyAlignment="1">
      <alignment horizontal="center" vertical="center" wrapText="1"/>
    </xf>
    <xf numFmtId="0" fontId="23" fillId="6" borderId="9" xfId="4" applyFont="1" applyFill="1" applyBorder="1" applyAlignment="1">
      <alignment horizontal="center" vertical="top" wrapText="1"/>
    </xf>
    <xf numFmtId="0" fontId="23" fillId="6" borderId="2" xfId="4" applyFont="1" applyFill="1" applyBorder="1" applyAlignment="1">
      <alignment horizontal="center" vertical="top" wrapText="1"/>
    </xf>
    <xf numFmtId="0" fontId="20" fillId="0" borderId="37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49" fontId="12" fillId="6" borderId="47" xfId="0" applyNumberFormat="1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left" vertical="top" wrapText="1"/>
    </xf>
    <xf numFmtId="0" fontId="24" fillId="6" borderId="12" xfId="0" applyFont="1" applyFill="1" applyBorder="1" applyAlignment="1">
      <alignment horizontal="left" vertical="top" wrapText="1"/>
    </xf>
    <xf numFmtId="171" fontId="7" fillId="4" borderId="0" xfId="0" applyNumberFormat="1" applyFont="1" applyFill="1" applyBorder="1" applyAlignment="1">
      <alignment horizontal="center"/>
    </xf>
    <xf numFmtId="171" fontId="7" fillId="4" borderId="20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</cellXfs>
  <cellStyles count="5">
    <cellStyle name="Гиперссылка" xfId="4" builtinId="8"/>
    <cellStyle name="Денежный" xfId="3" builtinId="4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365876</xdr:colOff>
      <xdr:row>14</xdr:row>
      <xdr:rowOff>26829</xdr:rowOff>
    </xdr:from>
    <xdr:to>
      <xdr:col>3</xdr:col>
      <xdr:colOff>2030211</xdr:colOff>
      <xdr:row>14</xdr:row>
      <xdr:rowOff>1079490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4FFD437-187D-4D68-A5B9-52C552BA0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9115" y="3809998"/>
          <a:ext cx="1664335" cy="1052661"/>
        </a:xfrm>
        <a:prstGeom prst="rect">
          <a:avLst/>
        </a:prstGeom>
      </xdr:spPr>
    </xdr:pic>
    <xdr:clientData/>
  </xdr:twoCellAnchor>
  <xdr:twoCellAnchor editAs="oneCell">
    <xdr:from>
      <xdr:col>3</xdr:col>
      <xdr:colOff>244765</xdr:colOff>
      <xdr:row>16</xdr:row>
      <xdr:rowOff>420076</xdr:rowOff>
    </xdr:from>
    <xdr:to>
      <xdr:col>3</xdr:col>
      <xdr:colOff>2159000</xdr:colOff>
      <xdr:row>17</xdr:row>
      <xdr:rowOff>1134656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A9AAB439-5B92-49D0-B161-F1BBED0F4B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7688" y="5656384"/>
          <a:ext cx="1914235" cy="1281195"/>
        </a:xfrm>
        <a:prstGeom prst="rect">
          <a:avLst/>
        </a:prstGeom>
      </xdr:spPr>
    </xdr:pic>
    <xdr:clientData/>
  </xdr:twoCellAnchor>
  <xdr:twoCellAnchor editAs="oneCell">
    <xdr:from>
      <xdr:col>3</xdr:col>
      <xdr:colOff>410522</xdr:colOff>
      <xdr:row>20</xdr:row>
      <xdr:rowOff>87923</xdr:rowOff>
    </xdr:from>
    <xdr:to>
      <xdr:col>3</xdr:col>
      <xdr:colOff>1973385</xdr:colOff>
      <xdr:row>20</xdr:row>
      <xdr:rowOff>1199292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582BAEDC-A244-41B1-8231-CB4BC32A0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445" y="7688385"/>
          <a:ext cx="1562863" cy="1111369"/>
        </a:xfrm>
        <a:prstGeom prst="rect">
          <a:avLst/>
        </a:prstGeom>
      </xdr:spPr>
    </xdr:pic>
    <xdr:clientData/>
  </xdr:twoCellAnchor>
  <xdr:twoCellAnchor editAs="oneCell">
    <xdr:from>
      <xdr:col>3</xdr:col>
      <xdr:colOff>438728</xdr:colOff>
      <xdr:row>23</xdr:row>
      <xdr:rowOff>1</xdr:rowOff>
    </xdr:from>
    <xdr:to>
      <xdr:col>3</xdr:col>
      <xdr:colOff>1651000</xdr:colOff>
      <xdr:row>23</xdr:row>
      <xdr:rowOff>1218303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949EC503-A238-4F41-A9FD-52197ACC0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1651" y="9476155"/>
          <a:ext cx="1212272" cy="1218302"/>
        </a:xfrm>
        <a:prstGeom prst="rect">
          <a:avLst/>
        </a:prstGeom>
      </xdr:spPr>
    </xdr:pic>
    <xdr:clientData/>
  </xdr:twoCellAnchor>
  <xdr:twoCellAnchor editAs="oneCell">
    <xdr:from>
      <xdr:col>3</xdr:col>
      <xdr:colOff>184727</xdr:colOff>
      <xdr:row>26</xdr:row>
      <xdr:rowOff>87924</xdr:rowOff>
    </xdr:from>
    <xdr:to>
      <xdr:col>3</xdr:col>
      <xdr:colOff>2012462</xdr:colOff>
      <xdr:row>26</xdr:row>
      <xdr:rowOff>1148786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id="{5FA0E016-F46C-4582-8B25-24BCDB255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7650" y="11439770"/>
          <a:ext cx="1827735" cy="1060862"/>
        </a:xfrm>
        <a:prstGeom prst="rect">
          <a:avLst/>
        </a:prstGeom>
      </xdr:spPr>
    </xdr:pic>
    <xdr:clientData/>
  </xdr:twoCellAnchor>
  <xdr:twoCellAnchor editAs="oneCell">
    <xdr:from>
      <xdr:col>3</xdr:col>
      <xdr:colOff>287747</xdr:colOff>
      <xdr:row>29</xdr:row>
      <xdr:rowOff>29309</xdr:rowOff>
    </xdr:from>
    <xdr:to>
      <xdr:col>3</xdr:col>
      <xdr:colOff>2032000</xdr:colOff>
      <xdr:row>29</xdr:row>
      <xdr:rowOff>1212289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8B36BD70-20F8-473C-B854-A66387F97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0670" y="13208001"/>
          <a:ext cx="1744253" cy="1182980"/>
        </a:xfrm>
        <a:prstGeom prst="rect">
          <a:avLst/>
        </a:prstGeom>
      </xdr:spPr>
    </xdr:pic>
    <xdr:clientData/>
  </xdr:twoCellAnchor>
  <xdr:twoCellAnchor editAs="oneCell">
    <xdr:from>
      <xdr:col>3</xdr:col>
      <xdr:colOff>259329</xdr:colOff>
      <xdr:row>31</xdr:row>
      <xdr:rowOff>507999</xdr:rowOff>
    </xdr:from>
    <xdr:to>
      <xdr:col>3</xdr:col>
      <xdr:colOff>2041769</xdr:colOff>
      <xdr:row>32</xdr:row>
      <xdr:rowOff>1663875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DE6F08C-AFB0-44D8-8046-A7454FBF5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06" y="15152076"/>
          <a:ext cx="1782440" cy="1771337"/>
        </a:xfrm>
        <a:prstGeom prst="rect">
          <a:avLst/>
        </a:prstGeom>
      </xdr:spPr>
    </xdr:pic>
    <xdr:clientData/>
  </xdr:twoCellAnchor>
  <xdr:twoCellAnchor editAs="oneCell">
    <xdr:from>
      <xdr:col>3</xdr:col>
      <xdr:colOff>139515</xdr:colOff>
      <xdr:row>34</xdr:row>
      <xdr:rowOff>459155</xdr:rowOff>
    </xdr:from>
    <xdr:to>
      <xdr:col>3</xdr:col>
      <xdr:colOff>2246925</xdr:colOff>
      <xdr:row>35</xdr:row>
      <xdr:rowOff>2039672</xdr:rowOff>
    </xdr:to>
    <xdr:pic>
      <xdr:nvPicPr>
        <xdr:cNvPr id="22" name="Рисунок 21">
          <a:extLst>
            <a:ext uri="{FF2B5EF4-FFF2-40B4-BE49-F238E27FC236}">
              <a16:creationId xmlns:a16="http://schemas.microsoft.com/office/drawing/2014/main" id="{4C346CF3-0608-4802-A7D5-55B74855D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0592" y="17653001"/>
          <a:ext cx="2107410" cy="2156902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508003</xdr:colOff>
      <xdr:row>40</xdr:row>
      <xdr:rowOff>19538</xdr:rowOff>
    </xdr:from>
    <xdr:to>
      <xdr:col>3</xdr:col>
      <xdr:colOff>1826846</xdr:colOff>
      <xdr:row>40</xdr:row>
      <xdr:rowOff>1218087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id="{EB459ADD-8E55-4870-94FB-0757738F9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9080" y="21130846"/>
          <a:ext cx="1318843" cy="1198549"/>
        </a:xfrm>
        <a:prstGeom prst="rect">
          <a:avLst/>
        </a:prstGeom>
      </xdr:spPr>
    </xdr:pic>
    <xdr:clientData/>
  </xdr:twoCellAnchor>
  <xdr:twoCellAnchor editAs="oneCell">
    <xdr:from>
      <xdr:col>3</xdr:col>
      <xdr:colOff>1301084</xdr:colOff>
      <xdr:row>42</xdr:row>
      <xdr:rowOff>46048</xdr:rowOff>
    </xdr:from>
    <xdr:to>
      <xdr:col>3</xdr:col>
      <xdr:colOff>2095893</xdr:colOff>
      <xdr:row>43</xdr:row>
      <xdr:rowOff>1211385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A62D3A42-6609-4CD2-8477-C6AA4D67D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2161" y="22642279"/>
          <a:ext cx="794809" cy="1487721"/>
        </a:xfrm>
        <a:prstGeom prst="rect">
          <a:avLst/>
        </a:prstGeom>
      </xdr:spPr>
    </xdr:pic>
    <xdr:clientData/>
  </xdr:twoCellAnchor>
  <xdr:twoCellAnchor editAs="oneCell">
    <xdr:from>
      <xdr:col>3</xdr:col>
      <xdr:colOff>792457</xdr:colOff>
      <xdr:row>45</xdr:row>
      <xdr:rowOff>341923</xdr:rowOff>
    </xdr:from>
    <xdr:to>
      <xdr:col>3</xdr:col>
      <xdr:colOff>2178538</xdr:colOff>
      <xdr:row>46</xdr:row>
      <xdr:rowOff>1139174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id="{5A743CCE-2C4C-4283-B64E-6E797D6CF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534" y="24833385"/>
          <a:ext cx="1386081" cy="1148943"/>
        </a:xfrm>
        <a:prstGeom prst="rect">
          <a:avLst/>
        </a:prstGeom>
      </xdr:spPr>
    </xdr:pic>
    <xdr:clientData/>
  </xdr:twoCellAnchor>
  <xdr:twoCellAnchor editAs="oneCell">
    <xdr:from>
      <xdr:col>3</xdr:col>
      <xdr:colOff>427183</xdr:colOff>
      <xdr:row>49</xdr:row>
      <xdr:rowOff>58615</xdr:rowOff>
    </xdr:from>
    <xdr:to>
      <xdr:col>3</xdr:col>
      <xdr:colOff>2061308</xdr:colOff>
      <xdr:row>49</xdr:row>
      <xdr:rowOff>1140875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4A3FB0F3-80A3-4D1A-95C1-8A3DD6594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8260" y="26767692"/>
          <a:ext cx="1634125" cy="1082260"/>
        </a:xfrm>
        <a:prstGeom prst="rect">
          <a:avLst/>
        </a:prstGeom>
      </xdr:spPr>
    </xdr:pic>
    <xdr:clientData/>
  </xdr:twoCellAnchor>
  <xdr:twoCellAnchor editAs="oneCell">
    <xdr:from>
      <xdr:col>3</xdr:col>
      <xdr:colOff>453825</xdr:colOff>
      <xdr:row>52</xdr:row>
      <xdr:rowOff>107462</xdr:rowOff>
    </xdr:from>
    <xdr:to>
      <xdr:col>3</xdr:col>
      <xdr:colOff>1670538</xdr:colOff>
      <xdr:row>52</xdr:row>
      <xdr:rowOff>1104740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7CBDDA8D-F92F-4A4C-8C28-5F23502B9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4902" y="28614077"/>
          <a:ext cx="1216713" cy="997278"/>
        </a:xfrm>
        <a:prstGeom prst="rect">
          <a:avLst/>
        </a:prstGeom>
      </xdr:spPr>
    </xdr:pic>
    <xdr:clientData/>
  </xdr:twoCellAnchor>
  <xdr:twoCellAnchor editAs="oneCell">
    <xdr:from>
      <xdr:col>3</xdr:col>
      <xdr:colOff>1031988</xdr:colOff>
      <xdr:row>54</xdr:row>
      <xdr:rowOff>481246</xdr:rowOff>
    </xdr:from>
    <xdr:to>
      <xdr:col>3</xdr:col>
      <xdr:colOff>1758462</xdr:colOff>
      <xdr:row>55</xdr:row>
      <xdr:rowOff>1180009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EAE940A2-BF2D-42CA-BFEA-7C3311A0B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3065" y="30433708"/>
          <a:ext cx="726474" cy="1196993"/>
        </a:xfrm>
        <a:prstGeom prst="rect">
          <a:avLst/>
        </a:prstGeom>
      </xdr:spPr>
    </xdr:pic>
    <xdr:clientData/>
  </xdr:twoCellAnchor>
  <xdr:twoCellAnchor editAs="oneCell">
    <xdr:from>
      <xdr:col>3</xdr:col>
      <xdr:colOff>1358813</xdr:colOff>
      <xdr:row>57</xdr:row>
      <xdr:rowOff>205155</xdr:rowOff>
    </xdr:from>
    <xdr:to>
      <xdr:col>3</xdr:col>
      <xdr:colOff>2032001</xdr:colOff>
      <xdr:row>58</xdr:row>
      <xdr:rowOff>1165250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60E868C5-872E-4ED0-804F-30E1481C8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890" y="32101693"/>
          <a:ext cx="673188" cy="1292249"/>
        </a:xfrm>
        <a:prstGeom prst="rect">
          <a:avLst/>
        </a:prstGeom>
      </xdr:spPr>
    </xdr:pic>
    <xdr:clientData/>
  </xdr:twoCellAnchor>
  <xdr:twoCellAnchor editAs="oneCell">
    <xdr:from>
      <xdr:col>3</xdr:col>
      <xdr:colOff>1279769</xdr:colOff>
      <xdr:row>61</xdr:row>
      <xdr:rowOff>48846</xdr:rowOff>
    </xdr:from>
    <xdr:to>
      <xdr:col>3</xdr:col>
      <xdr:colOff>2100385</xdr:colOff>
      <xdr:row>61</xdr:row>
      <xdr:rowOff>1192599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10127429-A921-4EF5-8852-4344DBA42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0846" y="34192308"/>
          <a:ext cx="820616" cy="1143753"/>
        </a:xfrm>
        <a:prstGeom prst="rect">
          <a:avLst/>
        </a:prstGeom>
      </xdr:spPr>
    </xdr:pic>
    <xdr:clientData/>
  </xdr:twoCellAnchor>
  <xdr:twoCellAnchor editAs="oneCell">
    <xdr:from>
      <xdr:col>3</xdr:col>
      <xdr:colOff>542637</xdr:colOff>
      <xdr:row>63</xdr:row>
      <xdr:rowOff>214924</xdr:rowOff>
    </xdr:from>
    <xdr:to>
      <xdr:col>3</xdr:col>
      <xdr:colOff>2286000</xdr:colOff>
      <xdr:row>64</xdr:row>
      <xdr:rowOff>1196226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2FFFC5CC-AA36-400D-B29E-A7F4F5501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3714" y="35941001"/>
          <a:ext cx="1743363" cy="1352533"/>
        </a:xfrm>
        <a:prstGeom prst="rect">
          <a:avLst/>
        </a:prstGeom>
      </xdr:spPr>
    </xdr:pic>
    <xdr:clientData/>
  </xdr:twoCellAnchor>
  <xdr:twoCellAnchor editAs="oneCell">
    <xdr:from>
      <xdr:col>3</xdr:col>
      <xdr:colOff>205072</xdr:colOff>
      <xdr:row>67</xdr:row>
      <xdr:rowOff>1</xdr:rowOff>
    </xdr:from>
    <xdr:to>
      <xdr:col>3</xdr:col>
      <xdr:colOff>2158999</xdr:colOff>
      <xdr:row>67</xdr:row>
      <xdr:rowOff>1219283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912085F3-6E9E-4678-B45D-621EC4C67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6149" y="38139078"/>
          <a:ext cx="1953927" cy="1219282"/>
        </a:xfrm>
        <a:prstGeom prst="rect">
          <a:avLst/>
        </a:prstGeom>
      </xdr:spPr>
    </xdr:pic>
    <xdr:clientData/>
  </xdr:twoCellAnchor>
  <xdr:twoCellAnchor editAs="oneCell">
    <xdr:from>
      <xdr:col>3</xdr:col>
      <xdr:colOff>531092</xdr:colOff>
      <xdr:row>70</xdr:row>
      <xdr:rowOff>107461</xdr:rowOff>
    </xdr:from>
    <xdr:to>
      <xdr:col>3</xdr:col>
      <xdr:colOff>1758462</xdr:colOff>
      <xdr:row>70</xdr:row>
      <xdr:rowOff>1128015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8287E842-B228-49E4-86CC-49B21122A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2169" y="39809615"/>
          <a:ext cx="1227370" cy="1020554"/>
        </a:xfrm>
        <a:prstGeom prst="rect">
          <a:avLst/>
        </a:prstGeom>
      </xdr:spPr>
    </xdr:pic>
    <xdr:clientData/>
  </xdr:twoCellAnchor>
  <xdr:twoCellAnchor editAs="oneCell">
    <xdr:from>
      <xdr:col>3</xdr:col>
      <xdr:colOff>503558</xdr:colOff>
      <xdr:row>73</xdr:row>
      <xdr:rowOff>1</xdr:rowOff>
    </xdr:from>
    <xdr:to>
      <xdr:col>3</xdr:col>
      <xdr:colOff>2246923</xdr:colOff>
      <xdr:row>73</xdr:row>
      <xdr:rowOff>1226779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C7CD488-4C55-4504-882D-FC19A4CA5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4635" y="41743924"/>
          <a:ext cx="1743365" cy="1226778"/>
        </a:xfrm>
        <a:prstGeom prst="rect">
          <a:avLst/>
        </a:prstGeom>
      </xdr:spPr>
    </xdr:pic>
    <xdr:clientData/>
  </xdr:twoCellAnchor>
  <xdr:twoCellAnchor editAs="oneCell">
    <xdr:from>
      <xdr:col>3</xdr:col>
      <xdr:colOff>456492</xdr:colOff>
      <xdr:row>76</xdr:row>
      <xdr:rowOff>1</xdr:rowOff>
    </xdr:from>
    <xdr:to>
      <xdr:col>3</xdr:col>
      <xdr:colOff>2100386</xdr:colOff>
      <xdr:row>76</xdr:row>
      <xdr:rowOff>1156003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47130475-642C-4B8A-9059-4696046B8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7569" y="43453539"/>
          <a:ext cx="1643894" cy="1156002"/>
        </a:xfrm>
        <a:prstGeom prst="rect">
          <a:avLst/>
        </a:prstGeom>
      </xdr:spPr>
    </xdr:pic>
    <xdr:clientData/>
  </xdr:twoCellAnchor>
  <xdr:twoCellAnchor editAs="oneCell">
    <xdr:from>
      <xdr:col>3</xdr:col>
      <xdr:colOff>585495</xdr:colOff>
      <xdr:row>92</xdr:row>
      <xdr:rowOff>344951</xdr:rowOff>
    </xdr:from>
    <xdr:to>
      <xdr:col>3</xdr:col>
      <xdr:colOff>1865924</xdr:colOff>
      <xdr:row>93</xdr:row>
      <xdr:rowOff>1097895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4703F452-4921-4F98-A2E4-A4832AE76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8418" y="84272413"/>
          <a:ext cx="1280429" cy="1133944"/>
        </a:xfrm>
        <a:prstGeom prst="rect">
          <a:avLst/>
        </a:prstGeom>
      </xdr:spPr>
    </xdr:pic>
    <xdr:clientData/>
  </xdr:twoCellAnchor>
  <xdr:twoCellAnchor editAs="oneCell">
    <xdr:from>
      <xdr:col>3</xdr:col>
      <xdr:colOff>1406769</xdr:colOff>
      <xdr:row>95</xdr:row>
      <xdr:rowOff>319519</xdr:rowOff>
    </xdr:from>
    <xdr:to>
      <xdr:col>3</xdr:col>
      <xdr:colOff>2227385</xdr:colOff>
      <xdr:row>96</xdr:row>
      <xdr:rowOff>1087119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id="{F075B9B7-4E3E-4D31-9595-173E75B0E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7846" y="58925134"/>
          <a:ext cx="820616" cy="1177908"/>
        </a:xfrm>
        <a:prstGeom prst="rect">
          <a:avLst/>
        </a:prstGeom>
      </xdr:spPr>
    </xdr:pic>
    <xdr:clientData/>
  </xdr:twoCellAnchor>
  <xdr:twoCellAnchor editAs="oneCell">
    <xdr:from>
      <xdr:col>3</xdr:col>
      <xdr:colOff>184728</xdr:colOff>
      <xdr:row>79</xdr:row>
      <xdr:rowOff>0</xdr:rowOff>
    </xdr:from>
    <xdr:to>
      <xdr:col>3</xdr:col>
      <xdr:colOff>1279770</xdr:colOff>
      <xdr:row>79</xdr:row>
      <xdr:rowOff>1218825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id="{1C851375-8699-4757-BB8A-B9C381677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5805" y="45143615"/>
          <a:ext cx="1095042" cy="1218825"/>
        </a:xfrm>
        <a:prstGeom prst="rect">
          <a:avLst/>
        </a:prstGeom>
      </xdr:spPr>
    </xdr:pic>
    <xdr:clientData/>
  </xdr:twoCellAnchor>
  <xdr:twoCellAnchor editAs="oneCell">
    <xdr:from>
      <xdr:col>3</xdr:col>
      <xdr:colOff>1333057</xdr:colOff>
      <xdr:row>81</xdr:row>
      <xdr:rowOff>293078</xdr:rowOff>
    </xdr:from>
    <xdr:to>
      <xdr:col>3</xdr:col>
      <xdr:colOff>2002692</xdr:colOff>
      <xdr:row>82</xdr:row>
      <xdr:rowOff>1157741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CD5D140C-DA60-42F0-95C4-DD1FA9821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4134" y="46902078"/>
          <a:ext cx="669635" cy="1235894"/>
        </a:xfrm>
        <a:prstGeom prst="rect">
          <a:avLst/>
        </a:prstGeom>
      </xdr:spPr>
    </xdr:pic>
    <xdr:clientData/>
  </xdr:twoCellAnchor>
  <xdr:twoCellAnchor editAs="oneCell">
    <xdr:from>
      <xdr:col>3</xdr:col>
      <xdr:colOff>1299309</xdr:colOff>
      <xdr:row>85</xdr:row>
      <xdr:rowOff>9769</xdr:rowOff>
    </xdr:from>
    <xdr:to>
      <xdr:col>3</xdr:col>
      <xdr:colOff>2217616</xdr:colOff>
      <xdr:row>85</xdr:row>
      <xdr:rowOff>1145886</xdr:rowOff>
    </xdr:to>
    <xdr:pic>
      <xdr:nvPicPr>
        <xdr:cNvPr id="18" name="Рисунок 17">
          <a:extLst>
            <a:ext uri="{FF2B5EF4-FFF2-40B4-BE49-F238E27FC236}">
              <a16:creationId xmlns:a16="http://schemas.microsoft.com/office/drawing/2014/main" id="{B607E889-5B7E-47EF-92CE-EEF447E0F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0386" y="48738692"/>
          <a:ext cx="918307" cy="1136117"/>
        </a:xfrm>
        <a:prstGeom prst="rect">
          <a:avLst/>
        </a:prstGeom>
      </xdr:spPr>
    </xdr:pic>
    <xdr:clientData/>
  </xdr:twoCellAnchor>
  <xdr:twoCellAnchor editAs="oneCell">
    <xdr:from>
      <xdr:col>3</xdr:col>
      <xdr:colOff>536458</xdr:colOff>
      <xdr:row>88</xdr:row>
      <xdr:rowOff>8945</xdr:rowOff>
    </xdr:from>
    <xdr:to>
      <xdr:col>3</xdr:col>
      <xdr:colOff>1806620</xdr:colOff>
      <xdr:row>88</xdr:row>
      <xdr:rowOff>1278401</xdr:rowOff>
    </xdr:to>
    <xdr:pic>
      <xdr:nvPicPr>
        <xdr:cNvPr id="20" name="Рисунок 19">
          <a:extLst>
            <a:ext uri="{FF2B5EF4-FFF2-40B4-BE49-F238E27FC236}">
              <a16:creationId xmlns:a16="http://schemas.microsoft.com/office/drawing/2014/main" id="{05BC5A18-0D77-41FC-9670-0FAD94F82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9697" y="88443875"/>
          <a:ext cx="1270162" cy="126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legobuy.com.ua/mindstorms/lego-ev3" TargetMode="External"/><Relationship Id="rId13" Type="http://schemas.openxmlformats.org/officeDocument/2006/relationships/hyperlink" Target="https://bt.rozetka.com.ua/termoplaza_tp_700_white/p9328365/" TargetMode="External"/><Relationship Id="rId18" Type="http://schemas.openxmlformats.org/officeDocument/2006/relationships/hyperlink" Target="https://rozetka.com.ua/ua/zhiyun_crane_2/p24968249/" TargetMode="External"/><Relationship Id="rId26" Type="http://schemas.openxmlformats.org/officeDocument/2006/relationships/hyperlink" Target="https://bt.rozetka.com.ua/philips_hd9352_60/p34976319/" TargetMode="External"/><Relationship Id="rId3" Type="http://schemas.openxmlformats.org/officeDocument/2006/relationships/hyperlink" Target="http://avitel.com.ua/index.php?route=product/product&amp;path=6_139_378&amp;product_id=174588" TargetMode="External"/><Relationship Id="rId21" Type="http://schemas.openxmlformats.org/officeDocument/2006/relationships/hyperlink" Target="https://rozetka.com.ua/44432352/p44432352/" TargetMode="External"/><Relationship Id="rId7" Type="http://schemas.openxmlformats.org/officeDocument/2006/relationships/hyperlink" Target="https://legobuy.com.ua/lego-education/lego-education-45300-wedo-2-0" TargetMode="External"/><Relationship Id="rId12" Type="http://schemas.openxmlformats.org/officeDocument/2006/relationships/hyperlink" Target="https://whiteboards.kiev.ua/products/flipchart-65x100-marker-na-trenoge?gclid=Cj0KCQjwr-_tBRCMARIsAN413WRaUaPiiP2mqWVVXfFuaT5lnjJ1HEtJfWN-Sw6Z4WP9L75J9REkMWsaAr6FEALw_wcB" TargetMode="External"/><Relationship Id="rId17" Type="http://schemas.openxmlformats.org/officeDocument/2006/relationships/hyperlink" Target="https://rozetka.com.ua/ua/universalnye-mobilnye-batarei/c387969/" TargetMode="External"/><Relationship Id="rId25" Type="http://schemas.openxmlformats.org/officeDocument/2006/relationships/hyperlink" Target="https://bt.rozetka.com.ua/8504824/g8504824/" TargetMode="External"/><Relationship Id="rId2" Type="http://schemas.openxmlformats.org/officeDocument/2006/relationships/hyperlink" Target="https://rozetka.com.ua/40648192/p40648192/" TargetMode="External"/><Relationship Id="rId16" Type="http://schemas.openxmlformats.org/officeDocument/2006/relationships/hyperlink" Target="https://rozetka.com.ua/133182494/p133182494/" TargetMode="External"/><Relationship Id="rId20" Type="http://schemas.openxmlformats.org/officeDocument/2006/relationships/hyperlink" Target="https://rozetka.com.ua/119505925/p119505925/" TargetMode="External"/><Relationship Id="rId29" Type="http://schemas.openxmlformats.org/officeDocument/2006/relationships/drawing" Target="../drawings/drawing1.xml"/><Relationship Id="rId1" Type="http://schemas.openxmlformats.org/officeDocument/2006/relationships/hyperlink" Target="https://masteram.com.ua/ru/arbitrary-waveform-function-generator-rigol-dg1022/" TargetMode="External"/><Relationship Id="rId6" Type="http://schemas.openxmlformats.org/officeDocument/2006/relationships/hyperlink" Target="https://masteram.com.ua/ru/digital-oscilloscope-uni-t-utd4204c" TargetMode="External"/><Relationship Id="rId11" Type="http://schemas.openxmlformats.org/officeDocument/2006/relationships/hyperlink" Target="https://rozetka.com.ua/133145023/p133145023/" TargetMode="External"/><Relationship Id="rId24" Type="http://schemas.openxmlformats.org/officeDocument/2006/relationships/hyperlink" Target="https://centur.com.ua/hotelne-obladnannya/tekhnolohichne-hotelne-obladnannya/seify/sejfy-dlya-ofisu/sejf-ofisnyj-ukhl-mash-r48k" TargetMode="External"/><Relationship Id="rId5" Type="http://schemas.openxmlformats.org/officeDocument/2006/relationships/hyperlink" Target="https://masteram.com.ua/ru/digital-oscilloscope-siglent-sds1022dl/" TargetMode="External"/><Relationship Id="rId15" Type="http://schemas.openxmlformats.org/officeDocument/2006/relationships/hyperlink" Target="https://rozetka.com.ua/defender_99751/p48674502/" TargetMode="External"/><Relationship Id="rId23" Type="http://schemas.openxmlformats.org/officeDocument/2006/relationships/hyperlink" Target="https://whiteboards.kiev.ua/products/magnitno-markernaya_doska_alu23_alyuminiyevaya_ramka_100x150cm" TargetMode="External"/><Relationship Id="rId28" Type="http://schemas.openxmlformats.org/officeDocument/2006/relationships/printerSettings" Target="../printerSettings/printerSettings7.bin"/><Relationship Id="rId10" Type="http://schemas.openxmlformats.org/officeDocument/2006/relationships/hyperlink" Target="https://masteram.com.ua/ru/electronics-tool-kit-pro-skit-1pk-1900nb/" TargetMode="External"/><Relationship Id="rId19" Type="http://schemas.openxmlformats.org/officeDocument/2006/relationships/hyperlink" Target="https://rozetka.com.ua/74805336/p74805336/" TargetMode="External"/><Relationship Id="rId4" Type="http://schemas.openxmlformats.org/officeDocument/2006/relationships/hyperlink" Target="https://rozetka.com.ua/25096985/p25096985/characteristics/" TargetMode="External"/><Relationship Id="rId9" Type="http://schemas.openxmlformats.org/officeDocument/2006/relationships/hyperlink" Target="https://arduino.ua/prod2656-super-arduino-starter-kit-ot-keyestudio" TargetMode="External"/><Relationship Id="rId14" Type="http://schemas.openxmlformats.org/officeDocument/2006/relationships/hyperlink" Target="https://whiteboards.kiev.ua/products/probkovaya_doska_ecoboards_alyuminiyevaya_ramka_80x120cm" TargetMode="External"/><Relationship Id="rId22" Type="http://schemas.openxmlformats.org/officeDocument/2006/relationships/hyperlink" Target="https://27.ua/ua/shop/doska-probkovaya-nota-bene-60kh90-sm-s-derevyanoy-ramkoy.html?gclid=Cj0KCQjwr-_tBRCMARIsAN413WTSr2hArwVZ0YmRbqXFc8Bac-L-oSb2e_JPqoUSbSqARuiy4xhxsRcaAszgEALw_wcB" TargetMode="External"/><Relationship Id="rId27" Type="http://schemas.openxmlformats.org/officeDocument/2006/relationships/hyperlink" Target="https://mitsubishi-aircond-ukraine.com.ua/shop/konditsioneryi-nastennyie/konditsioner-mitsubishi-electric-msz-hr35vf-muz-hr35va-classic-inverter-new-201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2CC3-E5F3-4239-A2E6-35087FABEAEE}">
  <dimension ref="B1:D12"/>
  <sheetViews>
    <sheetView workbookViewId="0">
      <selection activeCell="D10" sqref="D5:D10"/>
    </sheetView>
  </sheetViews>
  <sheetFormatPr defaultColWidth="8.81640625" defaultRowHeight="14.5" x14ac:dyDescent="0.35"/>
  <cols>
    <col min="2" max="2" width="18.453125" bestFit="1" customWidth="1"/>
    <col min="3" max="3" width="57.453125" customWidth="1"/>
    <col min="4" max="4" width="27.453125" customWidth="1"/>
  </cols>
  <sheetData>
    <row r="1" spans="2:4" ht="15" thickBot="1" x14ac:dyDescent="0.4">
      <c r="B1" s="67" t="s">
        <v>5</v>
      </c>
      <c r="C1" s="67"/>
      <c r="D1" s="67"/>
    </row>
    <row r="2" spans="2:4" x14ac:dyDescent="0.35">
      <c r="B2" s="158" t="s">
        <v>50</v>
      </c>
      <c r="C2" s="59" t="s">
        <v>51</v>
      </c>
      <c r="D2" s="62" t="s">
        <v>54</v>
      </c>
    </row>
    <row r="3" spans="2:4" x14ac:dyDescent="0.35">
      <c r="B3" s="159"/>
      <c r="C3" s="60" t="s">
        <v>52</v>
      </c>
      <c r="D3" s="60" t="s">
        <v>52</v>
      </c>
    </row>
    <row r="4" spans="2:4" ht="15" thickBot="1" x14ac:dyDescent="0.4">
      <c r="B4" s="160"/>
      <c r="C4" s="61" t="s">
        <v>53</v>
      </c>
      <c r="D4" s="61" t="s">
        <v>55</v>
      </c>
    </row>
    <row r="5" spans="2:4" ht="44" thickBot="1" x14ac:dyDescent="0.4">
      <c r="B5" s="66">
        <v>1</v>
      </c>
      <c r="C5" s="68" t="s">
        <v>59</v>
      </c>
      <c r="D5" s="74" t="e">
        <f>#REF!</f>
        <v>#REF!</v>
      </c>
    </row>
    <row r="6" spans="2:4" ht="29.5" thickBot="1" x14ac:dyDescent="0.4">
      <c r="B6" s="66">
        <v>2</v>
      </c>
      <c r="C6" s="69" t="s">
        <v>61</v>
      </c>
      <c r="D6" s="74" t="e">
        <f>#REF!</f>
        <v>#REF!</v>
      </c>
    </row>
    <row r="7" spans="2:4" s="1" customFormat="1" ht="44" thickBot="1" x14ac:dyDescent="0.4">
      <c r="B7" s="66">
        <v>3</v>
      </c>
      <c r="C7" s="69" t="s">
        <v>58</v>
      </c>
      <c r="D7" s="74" t="e">
        <f>#REF!</f>
        <v>#REF!</v>
      </c>
    </row>
    <row r="8" spans="2:4" s="1" customFormat="1" ht="44" thickBot="1" x14ac:dyDescent="0.4">
      <c r="B8" s="66">
        <v>4</v>
      </c>
      <c r="C8" s="69" t="s">
        <v>57</v>
      </c>
      <c r="D8" s="74" t="e">
        <f>#REF!</f>
        <v>#REF!</v>
      </c>
    </row>
    <row r="9" spans="2:4" ht="29.5" thickBot="1" x14ac:dyDescent="0.4">
      <c r="B9" s="70">
        <v>5</v>
      </c>
      <c r="C9" s="69" t="s">
        <v>62</v>
      </c>
      <c r="D9" s="74" t="e">
        <f>#REF!</f>
        <v>#REF!</v>
      </c>
    </row>
    <row r="10" spans="2:4" s="1" customFormat="1" ht="29.5" thickBot="1" x14ac:dyDescent="0.4">
      <c r="B10" s="63">
        <v>6</v>
      </c>
      <c r="C10" s="77" t="s">
        <v>60</v>
      </c>
      <c r="D10" s="74" t="e">
        <f>#REF!</f>
        <v>#REF!</v>
      </c>
    </row>
    <row r="11" spans="2:4" ht="15" thickBot="1" x14ac:dyDescent="0.4">
      <c r="B11" s="63"/>
      <c r="C11" s="64" t="s">
        <v>56</v>
      </c>
      <c r="D11" s="75" t="e">
        <f>SUM(D5:D10)</f>
        <v>#REF!</v>
      </c>
    </row>
    <row r="12" spans="2:4" x14ac:dyDescent="0.35">
      <c r="B12" s="65" t="s">
        <v>5</v>
      </c>
    </row>
  </sheetData>
  <mergeCells count="1">
    <mergeCell ref="B2:B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951CA-5D81-4A1A-AE1F-33AC4802E0D5}">
  <sheetPr>
    <pageSetUpPr fitToPage="1"/>
  </sheetPr>
  <dimension ref="A1:FT57"/>
  <sheetViews>
    <sheetView zoomScale="90" zoomScaleNormal="90" workbookViewId="0">
      <selection activeCell="F52" sqref="F52"/>
    </sheetView>
  </sheetViews>
  <sheetFormatPr defaultColWidth="11.453125" defaultRowHeight="14.5" x14ac:dyDescent="0.35"/>
  <cols>
    <col min="1" max="1" width="7.1796875" style="1" customWidth="1"/>
    <col min="2" max="2" width="36" style="1" customWidth="1"/>
    <col min="3" max="3" width="13.1796875" style="1" customWidth="1"/>
    <col min="4" max="4" width="16.81640625" style="1" customWidth="1"/>
    <col min="5" max="5" width="19.81640625" style="1" customWidth="1"/>
    <col min="6" max="6" width="16.453125" style="1" customWidth="1"/>
    <col min="7" max="7" width="52.81640625" style="2" customWidth="1"/>
    <col min="8" max="16384" width="11.453125" style="1"/>
  </cols>
  <sheetData>
    <row r="1" spans="1:9" ht="15.5" x14ac:dyDescent="0.35">
      <c r="A1" s="164" t="s">
        <v>8</v>
      </c>
      <c r="B1" s="164"/>
      <c r="C1" s="164"/>
      <c r="D1" s="164"/>
      <c r="E1" s="164"/>
      <c r="F1" s="164"/>
      <c r="G1" s="164"/>
    </row>
    <row r="2" spans="1:9" ht="15.5" x14ac:dyDescent="0.35">
      <c r="A2" s="164" t="s">
        <v>5</v>
      </c>
      <c r="B2" s="164"/>
      <c r="C2" s="164"/>
      <c r="D2" s="164"/>
      <c r="E2" s="164"/>
      <c r="F2" s="164"/>
      <c r="G2" s="164"/>
    </row>
    <row r="3" spans="1:9" ht="15.5" x14ac:dyDescent="0.35">
      <c r="A3" s="6" t="s">
        <v>9</v>
      </c>
      <c r="B3" s="6"/>
      <c r="C3" s="6" t="s">
        <v>5</v>
      </c>
      <c r="D3" s="7"/>
      <c r="E3" s="7"/>
      <c r="F3" s="7"/>
      <c r="G3" s="8"/>
    </row>
    <row r="4" spans="1:9" ht="12.65" customHeight="1" thickBot="1" x14ac:dyDescent="0.4">
      <c r="A4" s="9" t="s">
        <v>10</v>
      </c>
      <c r="B4" s="9"/>
      <c r="C4" s="9" t="s">
        <v>5</v>
      </c>
      <c r="D4" s="9"/>
      <c r="E4" s="9"/>
      <c r="F4" s="9"/>
      <c r="G4" s="8"/>
    </row>
    <row r="5" spans="1:9" ht="14.25" customHeight="1" x14ac:dyDescent="0.35">
      <c r="A5" s="165" t="s">
        <v>0</v>
      </c>
      <c r="B5" s="168" t="s">
        <v>13</v>
      </c>
      <c r="C5" s="171" t="s">
        <v>12</v>
      </c>
      <c r="D5" s="171" t="s">
        <v>34</v>
      </c>
      <c r="E5" s="171" t="s">
        <v>15</v>
      </c>
      <c r="F5" s="171" t="s">
        <v>16</v>
      </c>
      <c r="G5" s="175" t="s">
        <v>17</v>
      </c>
    </row>
    <row r="6" spans="1:9" ht="17.149999999999999" customHeight="1" x14ac:dyDescent="0.35">
      <c r="A6" s="166"/>
      <c r="B6" s="169"/>
      <c r="C6" s="172"/>
      <c r="D6" s="173"/>
      <c r="E6" s="174"/>
      <c r="F6" s="173"/>
      <c r="G6" s="176"/>
    </row>
    <row r="7" spans="1:9" ht="15.5" x14ac:dyDescent="0.35">
      <c r="A7" s="167"/>
      <c r="B7" s="170"/>
      <c r="C7" s="173"/>
      <c r="D7" s="56" t="s">
        <v>14</v>
      </c>
      <c r="E7" s="56"/>
      <c r="F7" s="56" t="s">
        <v>14</v>
      </c>
      <c r="G7" s="57"/>
    </row>
    <row r="8" spans="1:9" ht="15.5" x14ac:dyDescent="0.35">
      <c r="A8" s="10">
        <v>1</v>
      </c>
      <c r="B8" s="11" t="s">
        <v>11</v>
      </c>
      <c r="C8" s="12"/>
      <c r="D8" s="13"/>
      <c r="E8" s="14"/>
      <c r="F8" s="13"/>
      <c r="G8" s="15"/>
    </row>
    <row r="9" spans="1:9" ht="15.5" x14ac:dyDescent="0.35">
      <c r="A9" s="16" t="s">
        <v>2</v>
      </c>
      <c r="B9" s="17" t="s">
        <v>35</v>
      </c>
      <c r="C9" s="12" t="s">
        <v>18</v>
      </c>
      <c r="D9" s="18">
        <v>0</v>
      </c>
      <c r="E9" s="19">
        <v>0</v>
      </c>
      <c r="F9" s="20">
        <f>+D9*E9</f>
        <v>0</v>
      </c>
      <c r="G9" s="21"/>
    </row>
    <row r="10" spans="1:9" ht="15.5" x14ac:dyDescent="0.35">
      <c r="A10" s="16" t="s">
        <v>3</v>
      </c>
      <c r="B10" s="17" t="s">
        <v>36</v>
      </c>
      <c r="C10" s="12" t="s">
        <v>18</v>
      </c>
      <c r="D10" s="18">
        <v>0</v>
      </c>
      <c r="E10" s="19">
        <v>0</v>
      </c>
      <c r="F10" s="20">
        <f>+D10*E10</f>
        <v>0</v>
      </c>
      <c r="G10" s="21"/>
    </row>
    <row r="11" spans="1:9" ht="15.5" x14ac:dyDescent="0.35">
      <c r="A11" s="16" t="s">
        <v>4</v>
      </c>
      <c r="B11" s="17" t="s">
        <v>37</v>
      </c>
      <c r="C11" s="12" t="s">
        <v>18</v>
      </c>
      <c r="D11" s="18">
        <v>0</v>
      </c>
      <c r="E11" s="19">
        <v>0</v>
      </c>
      <c r="F11" s="20">
        <f>+D11*E11</f>
        <v>0</v>
      </c>
      <c r="G11" s="21"/>
    </row>
    <row r="12" spans="1:9" ht="15.5" x14ac:dyDescent="0.35">
      <c r="A12" s="16" t="s">
        <v>6</v>
      </c>
      <c r="B12" s="17" t="s">
        <v>5</v>
      </c>
      <c r="C12" s="12" t="s">
        <v>18</v>
      </c>
      <c r="D12" s="18">
        <v>0</v>
      </c>
      <c r="E12" s="19">
        <v>0</v>
      </c>
      <c r="F12" s="20">
        <f t="shared" ref="F12:F13" si="0">+D12*E12</f>
        <v>0</v>
      </c>
      <c r="G12" s="21"/>
    </row>
    <row r="13" spans="1:9" ht="15.5" x14ac:dyDescent="0.35">
      <c r="A13" s="16" t="s">
        <v>7</v>
      </c>
      <c r="B13" s="17" t="s">
        <v>5</v>
      </c>
      <c r="C13" s="12" t="s">
        <v>18</v>
      </c>
      <c r="D13" s="18">
        <v>0</v>
      </c>
      <c r="E13" s="19">
        <v>0</v>
      </c>
      <c r="F13" s="20">
        <f t="shared" si="0"/>
        <v>0</v>
      </c>
      <c r="G13" s="21"/>
    </row>
    <row r="14" spans="1:9" ht="15" customHeight="1" x14ac:dyDescent="0.35">
      <c r="A14" s="16" t="s">
        <v>5</v>
      </c>
      <c r="B14" s="17" t="s">
        <v>5</v>
      </c>
      <c r="C14" s="12" t="s">
        <v>5</v>
      </c>
      <c r="D14" s="18" t="s">
        <v>5</v>
      </c>
      <c r="E14" s="19">
        <f>SUM(E9:E13)</f>
        <v>0</v>
      </c>
      <c r="F14" s="20" t="s">
        <v>5</v>
      </c>
      <c r="G14" s="21"/>
    </row>
    <row r="15" spans="1:9" ht="15.5" x14ac:dyDescent="0.35">
      <c r="A15" s="22"/>
      <c r="B15" s="13" t="s">
        <v>29</v>
      </c>
      <c r="C15" s="12"/>
      <c r="D15" s="23"/>
      <c r="E15" s="14"/>
      <c r="F15" s="24">
        <f>SUM(F9:F14)</f>
        <v>0</v>
      </c>
      <c r="G15" s="25"/>
      <c r="I15" s="52"/>
    </row>
    <row r="16" spans="1:9" ht="15.5" x14ac:dyDescent="0.35">
      <c r="A16" s="22"/>
      <c r="B16" s="13"/>
      <c r="C16" s="12"/>
      <c r="D16" s="23"/>
      <c r="E16" s="14"/>
      <c r="F16" s="24"/>
      <c r="G16" s="25"/>
      <c r="I16" s="52"/>
    </row>
    <row r="17" spans="1:9" ht="15.5" x14ac:dyDescent="0.35">
      <c r="A17" s="22"/>
      <c r="B17" s="11" t="s">
        <v>19</v>
      </c>
      <c r="C17" s="12"/>
      <c r="D17" s="23"/>
      <c r="E17" s="14"/>
      <c r="F17" s="24"/>
      <c r="G17" s="25"/>
      <c r="I17" s="52"/>
    </row>
    <row r="18" spans="1:9" ht="15.5" x14ac:dyDescent="0.35">
      <c r="A18" s="22">
        <v>1.6</v>
      </c>
      <c r="B18" s="13" t="s">
        <v>44</v>
      </c>
      <c r="C18" s="12" t="s">
        <v>18</v>
      </c>
      <c r="D18" s="23">
        <v>0</v>
      </c>
      <c r="E18" s="14">
        <v>0</v>
      </c>
      <c r="F18" s="20">
        <f t="shared" ref="F18:F24" si="1">+D18*E18</f>
        <v>0</v>
      </c>
      <c r="G18" s="25"/>
      <c r="I18" s="52"/>
    </row>
    <row r="19" spans="1:9" ht="15.5" x14ac:dyDescent="0.35">
      <c r="A19" s="22">
        <v>1.7</v>
      </c>
      <c r="B19" s="13" t="s">
        <v>45</v>
      </c>
      <c r="C19" s="12" t="s">
        <v>18</v>
      </c>
      <c r="D19" s="23">
        <v>0</v>
      </c>
      <c r="E19" s="14">
        <v>0</v>
      </c>
      <c r="F19" s="20">
        <f t="shared" si="1"/>
        <v>0</v>
      </c>
      <c r="G19" s="25"/>
      <c r="I19" s="52"/>
    </row>
    <row r="20" spans="1:9" ht="15.5" x14ac:dyDescent="0.35">
      <c r="A20" s="22">
        <v>1.8</v>
      </c>
      <c r="B20" s="13" t="s">
        <v>46</v>
      </c>
      <c r="C20" s="12" t="s">
        <v>18</v>
      </c>
      <c r="D20" s="23">
        <v>0</v>
      </c>
      <c r="E20" s="14">
        <v>0</v>
      </c>
      <c r="F20" s="20">
        <f t="shared" si="1"/>
        <v>0</v>
      </c>
      <c r="G20" s="25"/>
      <c r="I20" s="52"/>
    </row>
    <row r="21" spans="1:9" ht="15.5" x14ac:dyDescent="0.35">
      <c r="A21" s="22">
        <v>1.9</v>
      </c>
      <c r="B21" s="13" t="s">
        <v>47</v>
      </c>
      <c r="C21" s="12" t="s">
        <v>18</v>
      </c>
      <c r="D21" s="23">
        <v>0</v>
      </c>
      <c r="E21" s="14">
        <v>0</v>
      </c>
      <c r="F21" s="20">
        <f t="shared" si="1"/>
        <v>0</v>
      </c>
      <c r="G21" s="25"/>
      <c r="I21" s="52"/>
    </row>
    <row r="22" spans="1:9" ht="15.5" x14ac:dyDescent="0.35">
      <c r="A22" s="58" t="s">
        <v>33</v>
      </c>
      <c r="B22" s="13"/>
      <c r="C22" s="12" t="s">
        <v>18</v>
      </c>
      <c r="D22" s="23">
        <v>0</v>
      </c>
      <c r="E22" s="14">
        <v>0</v>
      </c>
      <c r="F22" s="20">
        <f t="shared" si="1"/>
        <v>0</v>
      </c>
      <c r="G22" s="25"/>
      <c r="I22" s="52"/>
    </row>
    <row r="23" spans="1:9" ht="15.5" x14ac:dyDescent="0.35">
      <c r="A23" s="22">
        <v>1.1100000000000001</v>
      </c>
      <c r="B23" s="13"/>
      <c r="C23" s="12" t="s">
        <v>18</v>
      </c>
      <c r="D23" s="23">
        <v>0</v>
      </c>
      <c r="E23" s="14">
        <v>0</v>
      </c>
      <c r="F23" s="20">
        <f t="shared" si="1"/>
        <v>0</v>
      </c>
      <c r="G23" s="25"/>
      <c r="I23" s="52"/>
    </row>
    <row r="24" spans="1:9" ht="15.5" x14ac:dyDescent="0.35">
      <c r="A24" s="22">
        <v>1.1200000000000001</v>
      </c>
      <c r="B24" s="13"/>
      <c r="C24" s="12" t="s">
        <v>18</v>
      </c>
      <c r="D24" s="23">
        <v>0</v>
      </c>
      <c r="E24" s="14">
        <v>0</v>
      </c>
      <c r="F24" s="20">
        <f t="shared" si="1"/>
        <v>0</v>
      </c>
      <c r="G24" s="25"/>
      <c r="I24" s="52"/>
    </row>
    <row r="25" spans="1:9" ht="15.5" x14ac:dyDescent="0.35">
      <c r="A25" s="22"/>
      <c r="B25" s="11" t="s">
        <v>38</v>
      </c>
      <c r="C25" s="12"/>
      <c r="D25" s="23"/>
      <c r="E25" s="14" t="s">
        <v>5</v>
      </c>
      <c r="F25" s="24">
        <f>SUM(F18:F24)</f>
        <v>0</v>
      </c>
      <c r="G25" s="25"/>
      <c r="I25" s="52"/>
    </row>
    <row r="26" spans="1:9" ht="15.5" x14ac:dyDescent="0.35">
      <c r="A26" s="22" t="s">
        <v>5</v>
      </c>
      <c r="B26" s="13"/>
      <c r="C26" s="12"/>
      <c r="D26" s="23"/>
      <c r="E26" s="14"/>
      <c r="F26" s="24" t="s">
        <v>5</v>
      </c>
      <c r="G26" s="25"/>
      <c r="I26" s="53"/>
    </row>
    <row r="27" spans="1:9" ht="15.5" x14ac:dyDescent="0.35">
      <c r="A27" s="22"/>
      <c r="B27" s="11" t="s">
        <v>39</v>
      </c>
      <c r="C27" s="12"/>
      <c r="D27" s="23"/>
      <c r="E27" s="14"/>
      <c r="F27" s="24"/>
      <c r="G27" s="25"/>
      <c r="I27" s="53"/>
    </row>
    <row r="28" spans="1:9" ht="15.5" x14ac:dyDescent="0.35">
      <c r="A28" s="22">
        <v>2.1</v>
      </c>
      <c r="B28" s="13" t="s">
        <v>24</v>
      </c>
      <c r="C28" s="12"/>
      <c r="D28" s="23"/>
      <c r="E28" s="14"/>
      <c r="F28" s="20">
        <f t="shared" ref="F28:F30" si="2">+D28*E28</f>
        <v>0</v>
      </c>
      <c r="G28" s="25"/>
      <c r="I28" s="53"/>
    </row>
    <row r="29" spans="1:9" ht="15.5" x14ac:dyDescent="0.35">
      <c r="A29" s="22">
        <v>2.2000000000000002</v>
      </c>
      <c r="B29" s="13" t="s">
        <v>25</v>
      </c>
      <c r="C29" s="12"/>
      <c r="D29" s="23"/>
      <c r="E29" s="14"/>
      <c r="F29" s="20">
        <f t="shared" si="2"/>
        <v>0</v>
      </c>
      <c r="G29" s="25"/>
      <c r="I29" s="53"/>
    </row>
    <row r="30" spans="1:9" ht="15.5" x14ac:dyDescent="0.35">
      <c r="A30" s="22">
        <v>2.2999999999999998</v>
      </c>
      <c r="B30" s="13" t="s">
        <v>40</v>
      </c>
      <c r="C30" s="12"/>
      <c r="D30" s="23"/>
      <c r="E30" s="14"/>
      <c r="F30" s="20">
        <f t="shared" si="2"/>
        <v>0</v>
      </c>
      <c r="G30" s="25"/>
      <c r="I30" s="53"/>
    </row>
    <row r="31" spans="1:9" ht="15.5" x14ac:dyDescent="0.35">
      <c r="A31" s="22"/>
      <c r="B31" s="11" t="s">
        <v>41</v>
      </c>
      <c r="C31" s="12"/>
      <c r="D31" s="23"/>
      <c r="E31" s="14"/>
      <c r="F31" s="24">
        <f>SUM(F28:F30)</f>
        <v>0</v>
      </c>
      <c r="G31" s="25"/>
      <c r="I31" s="53"/>
    </row>
    <row r="32" spans="1:9" ht="15.5" x14ac:dyDescent="0.35">
      <c r="A32" s="22"/>
      <c r="B32" s="13"/>
      <c r="C32" s="12"/>
      <c r="D32" s="23"/>
      <c r="E32" s="14"/>
      <c r="F32" s="24"/>
      <c r="G32" s="25"/>
    </row>
    <row r="33" spans="1:8" ht="15.5" x14ac:dyDescent="0.35">
      <c r="A33" s="10">
        <v>3</v>
      </c>
      <c r="B33" s="11" t="s">
        <v>20</v>
      </c>
      <c r="C33" s="12"/>
      <c r="D33" s="23"/>
      <c r="E33" s="23"/>
      <c r="F33" s="13"/>
      <c r="G33" s="26"/>
    </row>
    <row r="34" spans="1:8" ht="15" customHeight="1" x14ac:dyDescent="0.35">
      <c r="A34" s="27">
        <v>3.1</v>
      </c>
      <c r="B34" s="17" t="s">
        <v>21</v>
      </c>
      <c r="C34" s="28" t="s">
        <v>18</v>
      </c>
      <c r="D34" s="29">
        <v>0</v>
      </c>
      <c r="E34" s="30">
        <v>0</v>
      </c>
      <c r="F34" s="31">
        <f t="shared" ref="F34:F35" si="3">+D34*E34</f>
        <v>0</v>
      </c>
      <c r="G34" s="31"/>
      <c r="H34" s="53"/>
    </row>
    <row r="35" spans="1:8" ht="15.5" x14ac:dyDescent="0.35">
      <c r="A35" s="27">
        <v>3.2</v>
      </c>
      <c r="B35" s="17" t="s">
        <v>22</v>
      </c>
      <c r="C35" s="32" t="s">
        <v>18</v>
      </c>
      <c r="D35" s="29">
        <v>0</v>
      </c>
      <c r="E35" s="30">
        <v>0</v>
      </c>
      <c r="F35" s="31">
        <f t="shared" si="3"/>
        <v>0</v>
      </c>
      <c r="G35" s="31"/>
    </row>
    <row r="36" spans="1:8" ht="17.149999999999999" customHeight="1" x14ac:dyDescent="0.35">
      <c r="A36" s="27">
        <v>3.3</v>
      </c>
      <c r="B36" s="17" t="s">
        <v>49</v>
      </c>
      <c r="C36" s="32" t="s">
        <v>23</v>
      </c>
      <c r="D36" s="33">
        <v>0</v>
      </c>
      <c r="E36" s="30">
        <v>0</v>
      </c>
      <c r="F36" s="31">
        <f>+D36*E36</f>
        <v>0</v>
      </c>
      <c r="G36" s="31"/>
    </row>
    <row r="37" spans="1:8" ht="17.149999999999999" customHeight="1" x14ac:dyDescent="0.35">
      <c r="A37" s="27"/>
      <c r="B37" s="17" t="s">
        <v>48</v>
      </c>
      <c r="C37" s="32" t="s">
        <v>23</v>
      </c>
      <c r="D37" s="33">
        <v>0</v>
      </c>
      <c r="E37" s="30">
        <v>0</v>
      </c>
      <c r="F37" s="31">
        <f>+D37*E37</f>
        <v>0</v>
      </c>
      <c r="G37" s="31"/>
    </row>
    <row r="38" spans="1:8" ht="17.149999999999999" customHeight="1" x14ac:dyDescent="0.35">
      <c r="A38" s="27"/>
      <c r="B38" s="17"/>
      <c r="C38" s="32"/>
      <c r="D38" s="33"/>
      <c r="E38" s="30"/>
      <c r="F38" s="31"/>
      <c r="G38" s="31"/>
    </row>
    <row r="39" spans="1:8" ht="15.5" x14ac:dyDescent="0.35">
      <c r="A39" s="22"/>
      <c r="B39" s="11" t="s">
        <v>30</v>
      </c>
      <c r="C39" s="12"/>
      <c r="D39" s="23"/>
      <c r="E39" s="23"/>
      <c r="F39" s="24">
        <f>SUM(F34:F36)</f>
        <v>0</v>
      </c>
      <c r="G39" s="34"/>
    </row>
    <row r="40" spans="1:8" ht="15.5" x14ac:dyDescent="0.35">
      <c r="A40" s="22"/>
      <c r="B40" s="13"/>
      <c r="C40" s="12"/>
      <c r="D40" s="23"/>
      <c r="E40" s="23"/>
      <c r="F40" s="24"/>
      <c r="G40" s="34"/>
    </row>
    <row r="41" spans="1:8" ht="15.5" x14ac:dyDescent="0.35">
      <c r="A41" s="22"/>
      <c r="B41" s="13"/>
      <c r="C41" s="13"/>
      <c r="D41" s="23"/>
      <c r="E41" s="23"/>
      <c r="F41" s="24"/>
      <c r="G41" s="25"/>
    </row>
    <row r="42" spans="1:8" ht="15.5" x14ac:dyDescent="0.35">
      <c r="A42" s="10">
        <v>4</v>
      </c>
      <c r="B42" s="11" t="s">
        <v>28</v>
      </c>
      <c r="C42" s="11"/>
      <c r="D42" s="24"/>
      <c r="E42" s="24"/>
      <c r="F42" s="11"/>
      <c r="G42" s="38"/>
    </row>
    <row r="43" spans="1:8" ht="15.5" x14ac:dyDescent="0.35">
      <c r="A43" s="16">
        <v>4.0999999999999996</v>
      </c>
      <c r="B43" s="13" t="s">
        <v>42</v>
      </c>
      <c r="C43" s="39" t="s">
        <v>26</v>
      </c>
      <c r="D43" s="23">
        <v>0</v>
      </c>
      <c r="E43" s="35">
        <v>0</v>
      </c>
      <c r="F43" s="36">
        <f t="shared" ref="F43:F44" si="4">+D43*E43</f>
        <v>0</v>
      </c>
      <c r="G43" s="37"/>
    </row>
    <row r="44" spans="1:8" ht="15.5" x14ac:dyDescent="0.35">
      <c r="A44" s="40">
        <v>4.2</v>
      </c>
      <c r="B44" s="13" t="s">
        <v>43</v>
      </c>
      <c r="C44" s="39" t="s">
        <v>26</v>
      </c>
      <c r="D44" s="23">
        <v>0</v>
      </c>
      <c r="E44" s="35">
        <v>0</v>
      </c>
      <c r="F44" s="36">
        <f t="shared" si="4"/>
        <v>0</v>
      </c>
      <c r="G44" s="21"/>
    </row>
    <row r="45" spans="1:8" ht="15.5" x14ac:dyDescent="0.35">
      <c r="A45" s="54"/>
      <c r="B45" s="13"/>
      <c r="C45" s="39"/>
      <c r="D45" s="23"/>
      <c r="E45" s="35"/>
      <c r="F45" s="36"/>
      <c r="G45" s="21"/>
    </row>
    <row r="46" spans="1:8" ht="15.5" x14ac:dyDescent="0.35">
      <c r="A46" s="54"/>
      <c r="B46" s="13"/>
      <c r="C46" s="39"/>
      <c r="D46" s="23"/>
      <c r="E46" s="35"/>
      <c r="F46" s="36"/>
      <c r="G46" s="21"/>
    </row>
    <row r="47" spans="1:8" ht="15.5" x14ac:dyDescent="0.35">
      <c r="A47" s="22"/>
      <c r="B47" s="11" t="s">
        <v>27</v>
      </c>
      <c r="C47" s="13"/>
      <c r="D47" s="23"/>
      <c r="E47" s="23"/>
      <c r="F47" s="24">
        <f>SUM(F43:F46)</f>
        <v>0</v>
      </c>
      <c r="G47" s="34"/>
    </row>
    <row r="48" spans="1:8" ht="15.5" x14ac:dyDescent="0.35">
      <c r="A48" s="22"/>
      <c r="B48" s="13"/>
      <c r="C48" s="13"/>
      <c r="D48" s="23"/>
      <c r="E48" s="23"/>
      <c r="F48" s="24"/>
      <c r="G48" s="34"/>
    </row>
    <row r="49" spans="1:176" s="3" customFormat="1" ht="15.5" x14ac:dyDescent="0.35">
      <c r="A49" s="22"/>
      <c r="B49" s="13"/>
      <c r="C49" s="13"/>
      <c r="D49" s="23"/>
      <c r="E49" s="23"/>
      <c r="F49" s="24"/>
      <c r="G49" s="3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</row>
    <row r="50" spans="1:176" s="4" customFormat="1" ht="19.5" customHeight="1" x14ac:dyDescent="0.35">
      <c r="A50" s="22"/>
      <c r="B50" s="11" t="s">
        <v>31</v>
      </c>
      <c r="C50" s="12"/>
      <c r="D50" s="49"/>
      <c r="E50" s="36"/>
      <c r="F50" s="20">
        <f>+D50*E50</f>
        <v>0</v>
      </c>
      <c r="G50" s="41"/>
    </row>
    <row r="51" spans="1:176" s="5" customFormat="1" ht="16" thickBot="1" x14ac:dyDescent="0.4">
      <c r="A51" s="22"/>
      <c r="B51" s="11" t="s">
        <v>32</v>
      </c>
      <c r="C51" s="13"/>
      <c r="D51" s="23"/>
      <c r="E51" s="23"/>
      <c r="F51" s="24">
        <f>SUM(F50)</f>
        <v>0</v>
      </c>
      <c r="G51" s="3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</row>
    <row r="52" spans="1:176" ht="15.5" x14ac:dyDescent="0.35">
      <c r="A52" s="161" t="s">
        <v>1</v>
      </c>
      <c r="B52" s="162"/>
      <c r="C52" s="162"/>
      <c r="D52" s="163"/>
      <c r="E52" s="55"/>
      <c r="F52" s="76">
        <f>F15+F39+F47+F51+F31+F25</f>
        <v>0</v>
      </c>
      <c r="G52" s="42"/>
    </row>
    <row r="53" spans="1:176" ht="15.5" x14ac:dyDescent="0.35">
      <c r="A53" s="43"/>
      <c r="B53" s="43"/>
      <c r="C53" s="43"/>
      <c r="D53" s="43"/>
      <c r="E53" s="43"/>
      <c r="F53" s="44" t="s">
        <v>5</v>
      </c>
      <c r="G53" s="8" t="s">
        <v>5</v>
      </c>
    </row>
    <row r="54" spans="1:176" x14ac:dyDescent="0.35">
      <c r="A54" s="45"/>
      <c r="B54" s="45"/>
      <c r="C54" s="45"/>
      <c r="D54" s="46"/>
      <c r="E54" s="50" t="s">
        <v>5</v>
      </c>
      <c r="F54" s="51" t="s">
        <v>5</v>
      </c>
      <c r="G54" s="47"/>
    </row>
    <row r="55" spans="1:176" x14ac:dyDescent="0.35">
      <c r="A55" s="45"/>
      <c r="B55" s="45"/>
      <c r="C55" s="45"/>
      <c r="D55" s="46"/>
      <c r="E55" s="45"/>
      <c r="F55" s="45"/>
      <c r="G55" s="48"/>
    </row>
    <row r="56" spans="1:176" x14ac:dyDescent="0.35">
      <c r="A56" s="45"/>
      <c r="B56" s="45"/>
      <c r="C56" s="45"/>
      <c r="D56" s="45"/>
      <c r="E56" s="45"/>
      <c r="F56" s="45"/>
      <c r="G56" s="47"/>
    </row>
    <row r="57" spans="1:176" x14ac:dyDescent="0.35">
      <c r="A57" s="45"/>
      <c r="B57" s="45"/>
      <c r="C57" s="45"/>
      <c r="D57" s="45"/>
      <c r="E57" s="45"/>
      <c r="F57" s="45"/>
      <c r="G57" s="47"/>
    </row>
  </sheetData>
  <mergeCells count="10">
    <mergeCell ref="A52:D52"/>
    <mergeCell ref="A1:G1"/>
    <mergeCell ref="A2:G2"/>
    <mergeCell ref="A5:A7"/>
    <mergeCell ref="B5:B7"/>
    <mergeCell ref="C5:C7"/>
    <mergeCell ref="D5:D6"/>
    <mergeCell ref="E5:E6"/>
    <mergeCell ref="F5:F6"/>
    <mergeCell ref="G5:G6"/>
  </mergeCells>
  <pageMargins left="0.25" right="0.25" top="0.5" bottom="0.25" header="0.3" footer="0.3"/>
  <pageSetup scale="68" orientation="landscape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99DC-8A38-45C5-B977-31AA4BC4AF73}">
  <sheetPr>
    <pageSetUpPr fitToPage="1"/>
  </sheetPr>
  <dimension ref="A1:FT57"/>
  <sheetViews>
    <sheetView topLeftCell="A40" zoomScale="90" zoomScaleNormal="90" workbookViewId="0">
      <selection activeCell="F52" sqref="F52"/>
    </sheetView>
  </sheetViews>
  <sheetFormatPr defaultColWidth="11.453125" defaultRowHeight="14.5" x14ac:dyDescent="0.35"/>
  <cols>
    <col min="1" max="1" width="7.1796875" style="1" customWidth="1"/>
    <col min="2" max="2" width="36" style="1" customWidth="1"/>
    <col min="3" max="3" width="13.1796875" style="1" customWidth="1"/>
    <col min="4" max="4" width="16.81640625" style="1" customWidth="1"/>
    <col min="5" max="5" width="19.81640625" style="1" customWidth="1"/>
    <col min="6" max="6" width="16.453125" style="1" customWidth="1"/>
    <col min="7" max="7" width="52.81640625" style="2" customWidth="1"/>
    <col min="8" max="16384" width="11.453125" style="1"/>
  </cols>
  <sheetData>
    <row r="1" spans="1:9" ht="15.5" x14ac:dyDescent="0.35">
      <c r="A1" s="164" t="s">
        <v>8</v>
      </c>
      <c r="B1" s="164"/>
      <c r="C1" s="164"/>
      <c r="D1" s="164"/>
      <c r="E1" s="164"/>
      <c r="F1" s="164"/>
      <c r="G1" s="164"/>
    </row>
    <row r="2" spans="1:9" ht="15.5" x14ac:dyDescent="0.35">
      <c r="A2" s="164" t="s">
        <v>5</v>
      </c>
      <c r="B2" s="164"/>
      <c r="C2" s="164"/>
      <c r="D2" s="164"/>
      <c r="E2" s="164"/>
      <c r="F2" s="164"/>
      <c r="G2" s="164"/>
    </row>
    <row r="3" spans="1:9" ht="15.5" x14ac:dyDescent="0.35">
      <c r="A3" s="6" t="s">
        <v>9</v>
      </c>
      <c r="B3" s="6"/>
      <c r="C3" s="6" t="s">
        <v>5</v>
      </c>
      <c r="D3" s="7"/>
      <c r="E3" s="7"/>
      <c r="F3" s="7"/>
      <c r="G3" s="8"/>
    </row>
    <row r="4" spans="1:9" ht="12.65" customHeight="1" thickBot="1" x14ac:dyDescent="0.4">
      <c r="A4" s="9" t="s">
        <v>10</v>
      </c>
      <c r="B4" s="9"/>
      <c r="C4" s="9" t="s">
        <v>5</v>
      </c>
      <c r="D4" s="9"/>
      <c r="E4" s="9"/>
      <c r="F4" s="9"/>
      <c r="G4" s="8"/>
    </row>
    <row r="5" spans="1:9" ht="14.25" customHeight="1" x14ac:dyDescent="0.35">
      <c r="A5" s="165" t="s">
        <v>0</v>
      </c>
      <c r="B5" s="168" t="s">
        <v>13</v>
      </c>
      <c r="C5" s="171" t="s">
        <v>12</v>
      </c>
      <c r="D5" s="171" t="s">
        <v>34</v>
      </c>
      <c r="E5" s="171" t="s">
        <v>15</v>
      </c>
      <c r="F5" s="171" t="s">
        <v>16</v>
      </c>
      <c r="G5" s="175" t="s">
        <v>17</v>
      </c>
    </row>
    <row r="6" spans="1:9" ht="17.149999999999999" customHeight="1" x14ac:dyDescent="0.35">
      <c r="A6" s="166"/>
      <c r="B6" s="169"/>
      <c r="C6" s="172"/>
      <c r="D6" s="173"/>
      <c r="E6" s="174"/>
      <c r="F6" s="173"/>
      <c r="G6" s="176"/>
    </row>
    <row r="7" spans="1:9" ht="15.5" x14ac:dyDescent="0.35">
      <c r="A7" s="167"/>
      <c r="B7" s="170"/>
      <c r="C7" s="173"/>
      <c r="D7" s="56" t="s">
        <v>14</v>
      </c>
      <c r="E7" s="56"/>
      <c r="F7" s="56" t="s">
        <v>14</v>
      </c>
      <c r="G7" s="57"/>
    </row>
    <row r="8" spans="1:9" ht="15.5" x14ac:dyDescent="0.35">
      <c r="A8" s="10">
        <v>1</v>
      </c>
      <c r="B8" s="11" t="s">
        <v>11</v>
      </c>
      <c r="C8" s="12"/>
      <c r="D8" s="13"/>
      <c r="E8" s="14"/>
      <c r="F8" s="13"/>
      <c r="G8" s="15"/>
    </row>
    <row r="9" spans="1:9" ht="15.5" x14ac:dyDescent="0.35">
      <c r="A9" s="16" t="s">
        <v>2</v>
      </c>
      <c r="B9" s="17" t="s">
        <v>35</v>
      </c>
      <c r="C9" s="12" t="s">
        <v>18</v>
      </c>
      <c r="D9" s="18">
        <v>0</v>
      </c>
      <c r="E9" s="19">
        <v>0</v>
      </c>
      <c r="F9" s="20">
        <f>+D9*E9</f>
        <v>0</v>
      </c>
      <c r="G9" s="21"/>
    </row>
    <row r="10" spans="1:9" ht="15.5" x14ac:dyDescent="0.35">
      <c r="A10" s="16" t="s">
        <v>3</v>
      </c>
      <c r="B10" s="17" t="s">
        <v>36</v>
      </c>
      <c r="C10" s="12" t="s">
        <v>18</v>
      </c>
      <c r="D10" s="18">
        <v>0</v>
      </c>
      <c r="E10" s="19">
        <v>0</v>
      </c>
      <c r="F10" s="20">
        <f>+D10*E10</f>
        <v>0</v>
      </c>
      <c r="G10" s="21"/>
    </row>
    <row r="11" spans="1:9" ht="15.5" x14ac:dyDescent="0.35">
      <c r="A11" s="16" t="s">
        <v>4</v>
      </c>
      <c r="B11" s="17" t="s">
        <v>37</v>
      </c>
      <c r="C11" s="12" t="s">
        <v>18</v>
      </c>
      <c r="D11" s="18">
        <v>0</v>
      </c>
      <c r="E11" s="19">
        <v>0</v>
      </c>
      <c r="F11" s="20">
        <f>+D11*E11</f>
        <v>0</v>
      </c>
      <c r="G11" s="21"/>
    </row>
    <row r="12" spans="1:9" ht="15.5" x14ac:dyDescent="0.35">
      <c r="A12" s="16" t="s">
        <v>6</v>
      </c>
      <c r="B12" s="17" t="s">
        <v>5</v>
      </c>
      <c r="C12" s="12" t="s">
        <v>18</v>
      </c>
      <c r="D12" s="18">
        <v>0</v>
      </c>
      <c r="E12" s="19">
        <v>0</v>
      </c>
      <c r="F12" s="20">
        <f t="shared" ref="F12:F13" si="0">+D12*E12</f>
        <v>0</v>
      </c>
      <c r="G12" s="21"/>
    </row>
    <row r="13" spans="1:9" ht="15.5" x14ac:dyDescent="0.35">
      <c r="A13" s="16" t="s">
        <v>7</v>
      </c>
      <c r="B13" s="17" t="s">
        <v>5</v>
      </c>
      <c r="C13" s="12" t="s">
        <v>18</v>
      </c>
      <c r="D13" s="18">
        <v>0</v>
      </c>
      <c r="E13" s="19">
        <v>0</v>
      </c>
      <c r="F13" s="20">
        <f t="shared" si="0"/>
        <v>0</v>
      </c>
      <c r="G13" s="21"/>
    </row>
    <row r="14" spans="1:9" ht="15" customHeight="1" x14ac:dyDescent="0.35">
      <c r="A14" s="16" t="s">
        <v>5</v>
      </c>
      <c r="B14" s="17" t="s">
        <v>5</v>
      </c>
      <c r="C14" s="12" t="s">
        <v>5</v>
      </c>
      <c r="D14" s="18" t="s">
        <v>5</v>
      </c>
      <c r="E14" s="19">
        <f>SUM(E9:E13)</f>
        <v>0</v>
      </c>
      <c r="F14" s="20" t="s">
        <v>5</v>
      </c>
      <c r="G14" s="21"/>
    </row>
    <row r="15" spans="1:9" ht="15.5" x14ac:dyDescent="0.35">
      <c r="A15" s="22"/>
      <c r="B15" s="13" t="s">
        <v>29</v>
      </c>
      <c r="C15" s="12"/>
      <c r="D15" s="23"/>
      <c r="E15" s="14"/>
      <c r="F15" s="24">
        <f>SUM(F9:F14)</f>
        <v>0</v>
      </c>
      <c r="G15" s="25"/>
      <c r="I15" s="52"/>
    </row>
    <row r="16" spans="1:9" ht="15.5" x14ac:dyDescent="0.35">
      <c r="A16" s="22"/>
      <c r="B16" s="13"/>
      <c r="C16" s="12"/>
      <c r="D16" s="23"/>
      <c r="E16" s="14"/>
      <c r="F16" s="24"/>
      <c r="G16" s="25"/>
      <c r="I16" s="52"/>
    </row>
    <row r="17" spans="1:9" ht="15.5" x14ac:dyDescent="0.35">
      <c r="A17" s="22"/>
      <c r="B17" s="11" t="s">
        <v>19</v>
      </c>
      <c r="C17" s="12"/>
      <c r="D17" s="23"/>
      <c r="E17" s="14"/>
      <c r="F17" s="24"/>
      <c r="G17" s="25"/>
      <c r="I17" s="52"/>
    </row>
    <row r="18" spans="1:9" ht="15.5" x14ac:dyDescent="0.35">
      <c r="A18" s="22">
        <v>1.6</v>
      </c>
      <c r="B18" s="13" t="s">
        <v>44</v>
      </c>
      <c r="C18" s="12" t="s">
        <v>18</v>
      </c>
      <c r="D18" s="23">
        <v>0</v>
      </c>
      <c r="E18" s="14">
        <v>0</v>
      </c>
      <c r="F18" s="20">
        <f t="shared" ref="F18:F24" si="1">+D18*E18</f>
        <v>0</v>
      </c>
      <c r="G18" s="25"/>
      <c r="I18" s="52"/>
    </row>
    <row r="19" spans="1:9" ht="15.5" x14ac:dyDescent="0.35">
      <c r="A19" s="22">
        <v>1.7</v>
      </c>
      <c r="B19" s="13" t="s">
        <v>45</v>
      </c>
      <c r="C19" s="12" t="s">
        <v>18</v>
      </c>
      <c r="D19" s="23">
        <v>0</v>
      </c>
      <c r="E19" s="14">
        <v>0</v>
      </c>
      <c r="F19" s="20">
        <f t="shared" si="1"/>
        <v>0</v>
      </c>
      <c r="G19" s="25"/>
      <c r="I19" s="52"/>
    </row>
    <row r="20" spans="1:9" ht="15.5" x14ac:dyDescent="0.35">
      <c r="A20" s="22">
        <v>1.8</v>
      </c>
      <c r="B20" s="13" t="s">
        <v>46</v>
      </c>
      <c r="C20" s="12" t="s">
        <v>18</v>
      </c>
      <c r="D20" s="23">
        <v>0</v>
      </c>
      <c r="E20" s="14">
        <v>0</v>
      </c>
      <c r="F20" s="20">
        <f t="shared" si="1"/>
        <v>0</v>
      </c>
      <c r="G20" s="25"/>
      <c r="I20" s="52"/>
    </row>
    <row r="21" spans="1:9" ht="15.5" x14ac:dyDescent="0.35">
      <c r="A21" s="22">
        <v>1.9</v>
      </c>
      <c r="B21" s="13" t="s">
        <v>47</v>
      </c>
      <c r="C21" s="12" t="s">
        <v>18</v>
      </c>
      <c r="D21" s="23">
        <v>0</v>
      </c>
      <c r="E21" s="14">
        <v>0</v>
      </c>
      <c r="F21" s="20">
        <f t="shared" si="1"/>
        <v>0</v>
      </c>
      <c r="G21" s="25"/>
      <c r="I21" s="52"/>
    </row>
    <row r="22" spans="1:9" ht="15.5" x14ac:dyDescent="0.35">
      <c r="A22" s="58" t="s">
        <v>33</v>
      </c>
      <c r="B22" s="13"/>
      <c r="C22" s="12" t="s">
        <v>18</v>
      </c>
      <c r="D22" s="23">
        <v>0</v>
      </c>
      <c r="E22" s="14">
        <v>0</v>
      </c>
      <c r="F22" s="20">
        <f t="shared" si="1"/>
        <v>0</v>
      </c>
      <c r="G22" s="25"/>
      <c r="I22" s="52"/>
    </row>
    <row r="23" spans="1:9" ht="15.5" x14ac:dyDescent="0.35">
      <c r="A23" s="22">
        <v>1.1100000000000001</v>
      </c>
      <c r="B23" s="13"/>
      <c r="C23" s="12" t="s">
        <v>18</v>
      </c>
      <c r="D23" s="23">
        <v>0</v>
      </c>
      <c r="E23" s="14">
        <v>0</v>
      </c>
      <c r="F23" s="20">
        <f t="shared" si="1"/>
        <v>0</v>
      </c>
      <c r="G23" s="25"/>
      <c r="I23" s="52"/>
    </row>
    <row r="24" spans="1:9" ht="15.5" x14ac:dyDescent="0.35">
      <c r="A24" s="22">
        <v>1.1200000000000001</v>
      </c>
      <c r="B24" s="13"/>
      <c r="C24" s="12" t="s">
        <v>18</v>
      </c>
      <c r="D24" s="23">
        <v>0</v>
      </c>
      <c r="E24" s="14">
        <v>0</v>
      </c>
      <c r="F24" s="20">
        <f t="shared" si="1"/>
        <v>0</v>
      </c>
      <c r="G24" s="25"/>
      <c r="I24" s="52"/>
    </row>
    <row r="25" spans="1:9" ht="15.5" x14ac:dyDescent="0.35">
      <c r="A25" s="22"/>
      <c r="B25" s="11" t="s">
        <v>38</v>
      </c>
      <c r="C25" s="12"/>
      <c r="D25" s="23"/>
      <c r="E25" s="14" t="s">
        <v>5</v>
      </c>
      <c r="F25" s="24">
        <f>SUM(F18:F24)</f>
        <v>0</v>
      </c>
      <c r="G25" s="25"/>
      <c r="I25" s="52"/>
    </row>
    <row r="26" spans="1:9" ht="15.5" x14ac:dyDescent="0.35">
      <c r="A26" s="22" t="s">
        <v>5</v>
      </c>
      <c r="B26" s="13"/>
      <c r="C26" s="12"/>
      <c r="D26" s="23"/>
      <c r="E26" s="14"/>
      <c r="F26" s="24" t="s">
        <v>5</v>
      </c>
      <c r="G26" s="25"/>
      <c r="I26" s="53"/>
    </row>
    <row r="27" spans="1:9" ht="15.5" x14ac:dyDescent="0.35">
      <c r="A27" s="22"/>
      <c r="B27" s="11" t="s">
        <v>39</v>
      </c>
      <c r="C27" s="12"/>
      <c r="D27" s="23"/>
      <c r="E27" s="14"/>
      <c r="F27" s="24"/>
      <c r="G27" s="25"/>
      <c r="I27" s="53"/>
    </row>
    <row r="28" spans="1:9" ht="15.5" x14ac:dyDescent="0.35">
      <c r="A28" s="22">
        <v>2.1</v>
      </c>
      <c r="B28" s="13" t="s">
        <v>24</v>
      </c>
      <c r="C28" s="12"/>
      <c r="D28" s="23"/>
      <c r="E28" s="14"/>
      <c r="F28" s="20">
        <f t="shared" ref="F28:F30" si="2">+D28*E28</f>
        <v>0</v>
      </c>
      <c r="G28" s="25"/>
      <c r="I28" s="53"/>
    </row>
    <row r="29" spans="1:9" ht="15.5" x14ac:dyDescent="0.35">
      <c r="A29" s="22">
        <v>2.2000000000000002</v>
      </c>
      <c r="B29" s="13" t="s">
        <v>25</v>
      </c>
      <c r="C29" s="12"/>
      <c r="D29" s="23"/>
      <c r="E29" s="14"/>
      <c r="F29" s="20">
        <f t="shared" si="2"/>
        <v>0</v>
      </c>
      <c r="G29" s="25"/>
      <c r="I29" s="53"/>
    </row>
    <row r="30" spans="1:9" ht="15.5" x14ac:dyDescent="0.35">
      <c r="A30" s="22">
        <v>2.2999999999999998</v>
      </c>
      <c r="B30" s="13" t="s">
        <v>40</v>
      </c>
      <c r="C30" s="12"/>
      <c r="D30" s="23"/>
      <c r="E30" s="14"/>
      <c r="F30" s="20">
        <f t="shared" si="2"/>
        <v>0</v>
      </c>
      <c r="G30" s="25"/>
      <c r="I30" s="53"/>
    </row>
    <row r="31" spans="1:9" ht="15.5" x14ac:dyDescent="0.35">
      <c r="A31" s="22"/>
      <c r="B31" s="11" t="s">
        <v>41</v>
      </c>
      <c r="C31" s="12"/>
      <c r="D31" s="23"/>
      <c r="E31" s="14"/>
      <c r="F31" s="24">
        <f>SUM(F28:F30)</f>
        <v>0</v>
      </c>
      <c r="G31" s="25"/>
      <c r="I31" s="53"/>
    </row>
    <row r="32" spans="1:9" ht="15.5" x14ac:dyDescent="0.35">
      <c r="A32" s="22"/>
      <c r="B32" s="13"/>
      <c r="C32" s="12"/>
      <c r="D32" s="23"/>
      <c r="E32" s="14"/>
      <c r="F32" s="24"/>
      <c r="G32" s="25"/>
    </row>
    <row r="33" spans="1:8" ht="15.5" x14ac:dyDescent="0.35">
      <c r="A33" s="10">
        <v>3</v>
      </c>
      <c r="B33" s="11" t="s">
        <v>20</v>
      </c>
      <c r="C33" s="12"/>
      <c r="D33" s="23"/>
      <c r="E33" s="23"/>
      <c r="F33" s="13"/>
      <c r="G33" s="26"/>
    </row>
    <row r="34" spans="1:8" ht="15" customHeight="1" x14ac:dyDescent="0.35">
      <c r="A34" s="27">
        <v>3.1</v>
      </c>
      <c r="B34" s="17" t="s">
        <v>21</v>
      </c>
      <c r="C34" s="28" t="s">
        <v>18</v>
      </c>
      <c r="D34" s="29">
        <v>0</v>
      </c>
      <c r="E34" s="30">
        <v>0</v>
      </c>
      <c r="F34" s="31">
        <f t="shared" ref="F34:F35" si="3">+D34*E34</f>
        <v>0</v>
      </c>
      <c r="G34" s="31"/>
      <c r="H34" s="53"/>
    </row>
    <row r="35" spans="1:8" ht="15.5" x14ac:dyDescent="0.35">
      <c r="A35" s="27">
        <v>3.2</v>
      </c>
      <c r="B35" s="17" t="s">
        <v>22</v>
      </c>
      <c r="C35" s="32" t="s">
        <v>18</v>
      </c>
      <c r="D35" s="29">
        <v>0</v>
      </c>
      <c r="E35" s="30">
        <v>0</v>
      </c>
      <c r="F35" s="31">
        <f t="shared" si="3"/>
        <v>0</v>
      </c>
      <c r="G35" s="31"/>
    </row>
    <row r="36" spans="1:8" ht="17.149999999999999" customHeight="1" x14ac:dyDescent="0.35">
      <c r="A36" s="27">
        <v>3.3</v>
      </c>
      <c r="B36" s="17" t="s">
        <v>49</v>
      </c>
      <c r="C36" s="32" t="s">
        <v>23</v>
      </c>
      <c r="D36" s="33">
        <v>0</v>
      </c>
      <c r="E36" s="30">
        <v>0</v>
      </c>
      <c r="F36" s="31">
        <f>+D36*E36</f>
        <v>0</v>
      </c>
      <c r="G36" s="31"/>
    </row>
    <row r="37" spans="1:8" ht="17.149999999999999" customHeight="1" x14ac:dyDescent="0.35">
      <c r="A37" s="27"/>
      <c r="B37" s="17" t="s">
        <v>48</v>
      </c>
      <c r="C37" s="32" t="s">
        <v>23</v>
      </c>
      <c r="D37" s="33">
        <v>0</v>
      </c>
      <c r="E37" s="30">
        <v>0</v>
      </c>
      <c r="F37" s="31">
        <f>+D37*E37</f>
        <v>0</v>
      </c>
      <c r="G37" s="31"/>
    </row>
    <row r="38" spans="1:8" ht="17.149999999999999" customHeight="1" x14ac:dyDescent="0.35">
      <c r="A38" s="27"/>
      <c r="B38" s="17"/>
      <c r="C38" s="32"/>
      <c r="D38" s="33"/>
      <c r="E38" s="30"/>
      <c r="F38" s="31"/>
      <c r="G38" s="31"/>
    </row>
    <row r="39" spans="1:8" ht="15.5" x14ac:dyDescent="0.35">
      <c r="A39" s="22"/>
      <c r="B39" s="11" t="s">
        <v>30</v>
      </c>
      <c r="C39" s="12"/>
      <c r="D39" s="23"/>
      <c r="E39" s="23"/>
      <c r="F39" s="24">
        <f>SUM(F34:F36)</f>
        <v>0</v>
      </c>
      <c r="G39" s="34"/>
    </row>
    <row r="40" spans="1:8" ht="15.5" x14ac:dyDescent="0.35">
      <c r="A40" s="22"/>
      <c r="B40" s="13"/>
      <c r="C40" s="12"/>
      <c r="D40" s="23"/>
      <c r="E40" s="23"/>
      <c r="F40" s="24"/>
      <c r="G40" s="34"/>
    </row>
    <row r="41" spans="1:8" ht="15.5" x14ac:dyDescent="0.35">
      <c r="A41" s="22"/>
      <c r="B41" s="13"/>
      <c r="C41" s="13"/>
      <c r="D41" s="23"/>
      <c r="E41" s="23"/>
      <c r="F41" s="24"/>
      <c r="G41" s="25"/>
    </row>
    <row r="42" spans="1:8" ht="15.5" x14ac:dyDescent="0.35">
      <c r="A42" s="10">
        <v>4</v>
      </c>
      <c r="B42" s="11" t="s">
        <v>28</v>
      </c>
      <c r="C42" s="11"/>
      <c r="D42" s="24"/>
      <c r="E42" s="24"/>
      <c r="F42" s="11"/>
      <c r="G42" s="38"/>
    </row>
    <row r="43" spans="1:8" ht="15.5" x14ac:dyDescent="0.35">
      <c r="A43" s="16">
        <v>4.0999999999999996</v>
      </c>
      <c r="B43" s="13" t="s">
        <v>42</v>
      </c>
      <c r="C43" s="39" t="s">
        <v>26</v>
      </c>
      <c r="D43" s="23">
        <v>0</v>
      </c>
      <c r="E43" s="35">
        <v>0</v>
      </c>
      <c r="F43" s="36">
        <f t="shared" ref="F43:F44" si="4">+D43*E43</f>
        <v>0</v>
      </c>
      <c r="G43" s="37"/>
    </row>
    <row r="44" spans="1:8" ht="15.5" x14ac:dyDescent="0.35">
      <c r="A44" s="40">
        <v>4.2</v>
      </c>
      <c r="B44" s="13" t="s">
        <v>43</v>
      </c>
      <c r="C44" s="39" t="s">
        <v>26</v>
      </c>
      <c r="D44" s="23">
        <v>0</v>
      </c>
      <c r="E44" s="35">
        <v>0</v>
      </c>
      <c r="F44" s="36">
        <f t="shared" si="4"/>
        <v>0</v>
      </c>
      <c r="G44" s="21"/>
    </row>
    <row r="45" spans="1:8" ht="15.5" x14ac:dyDescent="0.35">
      <c r="A45" s="54"/>
      <c r="B45" s="13"/>
      <c r="C45" s="39"/>
      <c r="D45" s="23"/>
      <c r="E45" s="35"/>
      <c r="F45" s="36"/>
      <c r="G45" s="21"/>
    </row>
    <row r="46" spans="1:8" ht="15.5" x14ac:dyDescent="0.35">
      <c r="A46" s="54"/>
      <c r="B46" s="13"/>
      <c r="C46" s="39"/>
      <c r="D46" s="23"/>
      <c r="E46" s="35"/>
      <c r="F46" s="36"/>
      <c r="G46" s="21"/>
    </row>
    <row r="47" spans="1:8" ht="15.5" x14ac:dyDescent="0.35">
      <c r="A47" s="22"/>
      <c r="B47" s="11" t="s">
        <v>27</v>
      </c>
      <c r="C47" s="13"/>
      <c r="D47" s="23"/>
      <c r="E47" s="23"/>
      <c r="F47" s="24">
        <f>SUM(F43:F46)</f>
        <v>0</v>
      </c>
      <c r="G47" s="34"/>
    </row>
    <row r="48" spans="1:8" ht="15.5" x14ac:dyDescent="0.35">
      <c r="A48" s="22"/>
      <c r="B48" s="13"/>
      <c r="C48" s="13"/>
      <c r="D48" s="23"/>
      <c r="E48" s="23"/>
      <c r="F48" s="24"/>
      <c r="G48" s="34"/>
    </row>
    <row r="49" spans="1:176" s="3" customFormat="1" ht="15.5" x14ac:dyDescent="0.35">
      <c r="A49" s="22"/>
      <c r="B49" s="13"/>
      <c r="C49" s="13"/>
      <c r="D49" s="23"/>
      <c r="E49" s="23"/>
      <c r="F49" s="24"/>
      <c r="G49" s="3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</row>
    <row r="50" spans="1:176" s="4" customFormat="1" ht="19.5" customHeight="1" x14ac:dyDescent="0.35">
      <c r="A50" s="22"/>
      <c r="B50" s="11" t="s">
        <v>31</v>
      </c>
      <c r="C50" s="12"/>
      <c r="D50" s="49"/>
      <c r="E50" s="36"/>
      <c r="F50" s="20">
        <f>+D50*E50</f>
        <v>0</v>
      </c>
      <c r="G50" s="41"/>
    </row>
    <row r="51" spans="1:176" s="5" customFormat="1" ht="16" thickBot="1" x14ac:dyDescent="0.4">
      <c r="A51" s="22"/>
      <c r="B51" s="11" t="s">
        <v>32</v>
      </c>
      <c r="C51" s="13"/>
      <c r="D51" s="23"/>
      <c r="E51" s="23"/>
      <c r="F51" s="24">
        <f>SUM(F50)</f>
        <v>0</v>
      </c>
      <c r="G51" s="3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</row>
    <row r="52" spans="1:176" ht="15.5" x14ac:dyDescent="0.35">
      <c r="A52" s="161" t="s">
        <v>1</v>
      </c>
      <c r="B52" s="162"/>
      <c r="C52" s="162"/>
      <c r="D52" s="163"/>
      <c r="E52" s="55"/>
      <c r="F52" s="76">
        <f>F15+F39+F47+F51+F31+F25</f>
        <v>0</v>
      </c>
      <c r="G52" s="42"/>
    </row>
    <row r="53" spans="1:176" ht="15.5" x14ac:dyDescent="0.35">
      <c r="A53" s="43"/>
      <c r="B53" s="43"/>
      <c r="C53" s="43"/>
      <c r="D53" s="43"/>
      <c r="E53" s="43"/>
      <c r="F53" s="44" t="s">
        <v>5</v>
      </c>
      <c r="G53" s="8" t="s">
        <v>5</v>
      </c>
    </row>
    <row r="54" spans="1:176" x14ac:dyDescent="0.35">
      <c r="A54" s="45"/>
      <c r="B54" s="45"/>
      <c r="C54" s="45"/>
      <c r="D54" s="46"/>
      <c r="E54" s="50" t="s">
        <v>5</v>
      </c>
      <c r="F54" s="51" t="s">
        <v>5</v>
      </c>
      <c r="G54" s="47"/>
    </row>
    <row r="55" spans="1:176" x14ac:dyDescent="0.35">
      <c r="A55" s="45"/>
      <c r="B55" s="45"/>
      <c r="C55" s="45"/>
      <c r="D55" s="46"/>
      <c r="E55" s="45"/>
      <c r="F55" s="45"/>
      <c r="G55" s="48"/>
    </row>
    <row r="56" spans="1:176" x14ac:dyDescent="0.35">
      <c r="A56" s="45"/>
      <c r="B56" s="45"/>
      <c r="C56" s="45"/>
      <c r="D56" s="45"/>
      <c r="E56" s="45"/>
      <c r="F56" s="45"/>
      <c r="G56" s="47"/>
    </row>
    <row r="57" spans="1:176" x14ac:dyDescent="0.35">
      <c r="A57" s="45"/>
      <c r="B57" s="45"/>
      <c r="C57" s="45"/>
      <c r="D57" s="45"/>
      <c r="E57" s="45"/>
      <c r="F57" s="45"/>
      <c r="G57" s="47"/>
    </row>
  </sheetData>
  <mergeCells count="10">
    <mergeCell ref="A52:D52"/>
    <mergeCell ref="A1:G1"/>
    <mergeCell ref="A2:G2"/>
    <mergeCell ref="A5:A7"/>
    <mergeCell ref="B5:B7"/>
    <mergeCell ref="C5:C7"/>
    <mergeCell ref="D5:D6"/>
    <mergeCell ref="E5:E6"/>
    <mergeCell ref="F5:F6"/>
    <mergeCell ref="G5:G6"/>
  </mergeCells>
  <pageMargins left="0.25" right="0.25" top="0.5" bottom="0.25" header="0.3" footer="0.3"/>
  <pageSetup scale="68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8E56E-7E49-4B42-9215-3304E9F582D2}">
  <sheetPr>
    <pageSetUpPr fitToPage="1"/>
  </sheetPr>
  <dimension ref="A1:FT57"/>
  <sheetViews>
    <sheetView zoomScale="90" zoomScaleNormal="90" workbookViewId="0">
      <selection activeCell="F52" sqref="F52"/>
    </sheetView>
  </sheetViews>
  <sheetFormatPr defaultColWidth="11.453125" defaultRowHeight="14.5" x14ac:dyDescent="0.35"/>
  <cols>
    <col min="1" max="1" width="7.1796875" style="1" customWidth="1"/>
    <col min="2" max="2" width="36" style="1" customWidth="1"/>
    <col min="3" max="3" width="13.1796875" style="1" customWidth="1"/>
    <col min="4" max="4" width="16.81640625" style="1" customWidth="1"/>
    <col min="5" max="5" width="19.81640625" style="1" customWidth="1"/>
    <col min="6" max="6" width="16.453125" style="1" customWidth="1"/>
    <col min="7" max="7" width="52.81640625" style="2" customWidth="1"/>
    <col min="8" max="16384" width="11.453125" style="1"/>
  </cols>
  <sheetData>
    <row r="1" spans="1:9" ht="15.5" x14ac:dyDescent="0.35">
      <c r="A1" s="164" t="s">
        <v>8</v>
      </c>
      <c r="B1" s="164"/>
      <c r="C1" s="164"/>
      <c r="D1" s="164"/>
      <c r="E1" s="164"/>
      <c r="F1" s="164"/>
      <c r="G1" s="164"/>
    </row>
    <row r="2" spans="1:9" ht="15.5" x14ac:dyDescent="0.35">
      <c r="A2" s="164" t="s">
        <v>5</v>
      </c>
      <c r="B2" s="164"/>
      <c r="C2" s="164"/>
      <c r="D2" s="164"/>
      <c r="E2" s="164"/>
      <c r="F2" s="164"/>
      <c r="G2" s="164"/>
    </row>
    <row r="3" spans="1:9" ht="15.5" x14ac:dyDescent="0.35">
      <c r="A3" s="6" t="s">
        <v>9</v>
      </c>
      <c r="B3" s="6"/>
      <c r="C3" s="6" t="s">
        <v>5</v>
      </c>
      <c r="D3" s="7"/>
      <c r="E3" s="7"/>
      <c r="F3" s="7"/>
      <c r="G3" s="8"/>
    </row>
    <row r="4" spans="1:9" ht="12.65" customHeight="1" thickBot="1" x14ac:dyDescent="0.4">
      <c r="A4" s="9" t="s">
        <v>10</v>
      </c>
      <c r="B4" s="9"/>
      <c r="C4" s="9" t="s">
        <v>5</v>
      </c>
      <c r="D4" s="9"/>
      <c r="E4" s="9"/>
      <c r="F4" s="9"/>
      <c r="G4" s="8"/>
    </row>
    <row r="5" spans="1:9" ht="14.25" customHeight="1" x14ac:dyDescent="0.35">
      <c r="A5" s="165" t="s">
        <v>0</v>
      </c>
      <c r="B5" s="168" t="s">
        <v>13</v>
      </c>
      <c r="C5" s="171" t="s">
        <v>12</v>
      </c>
      <c r="D5" s="171" t="s">
        <v>34</v>
      </c>
      <c r="E5" s="171" t="s">
        <v>15</v>
      </c>
      <c r="F5" s="171" t="s">
        <v>16</v>
      </c>
      <c r="G5" s="175" t="s">
        <v>17</v>
      </c>
    </row>
    <row r="6" spans="1:9" ht="17.149999999999999" customHeight="1" x14ac:dyDescent="0.35">
      <c r="A6" s="166"/>
      <c r="B6" s="169"/>
      <c r="C6" s="172"/>
      <c r="D6" s="173"/>
      <c r="E6" s="174"/>
      <c r="F6" s="173"/>
      <c r="G6" s="176"/>
    </row>
    <row r="7" spans="1:9" ht="15.5" x14ac:dyDescent="0.35">
      <c r="A7" s="167"/>
      <c r="B7" s="170"/>
      <c r="C7" s="173"/>
      <c r="D7" s="72" t="s">
        <v>14</v>
      </c>
      <c r="E7" s="72"/>
      <c r="F7" s="72" t="s">
        <v>14</v>
      </c>
      <c r="G7" s="73"/>
    </row>
    <row r="8" spans="1:9" ht="15.5" x14ac:dyDescent="0.35">
      <c r="A8" s="10">
        <v>1</v>
      </c>
      <c r="B8" s="11" t="s">
        <v>11</v>
      </c>
      <c r="C8" s="12"/>
      <c r="D8" s="13"/>
      <c r="E8" s="14"/>
      <c r="F8" s="13"/>
      <c r="G8" s="15"/>
    </row>
    <row r="9" spans="1:9" ht="15.5" x14ac:dyDescent="0.35">
      <c r="A9" s="16" t="s">
        <v>2</v>
      </c>
      <c r="B9" s="17" t="s">
        <v>35</v>
      </c>
      <c r="C9" s="12" t="s">
        <v>18</v>
      </c>
      <c r="D9" s="18">
        <v>0</v>
      </c>
      <c r="E9" s="19">
        <v>0</v>
      </c>
      <c r="F9" s="20">
        <f>+D9*E9</f>
        <v>0</v>
      </c>
      <c r="G9" s="21"/>
    </row>
    <row r="10" spans="1:9" ht="15.5" x14ac:dyDescent="0.35">
      <c r="A10" s="16" t="s">
        <v>3</v>
      </c>
      <c r="B10" s="17" t="s">
        <v>36</v>
      </c>
      <c r="C10" s="12" t="s">
        <v>18</v>
      </c>
      <c r="D10" s="18">
        <v>0</v>
      </c>
      <c r="E10" s="19">
        <v>0</v>
      </c>
      <c r="F10" s="20">
        <f>+D10*E10</f>
        <v>0</v>
      </c>
      <c r="G10" s="21"/>
    </row>
    <row r="11" spans="1:9" ht="15.5" x14ac:dyDescent="0.35">
      <c r="A11" s="16" t="s">
        <v>4</v>
      </c>
      <c r="B11" s="17" t="s">
        <v>37</v>
      </c>
      <c r="C11" s="12" t="s">
        <v>18</v>
      </c>
      <c r="D11" s="18">
        <v>0</v>
      </c>
      <c r="E11" s="19">
        <v>0</v>
      </c>
      <c r="F11" s="20">
        <f>+D11*E11</f>
        <v>0</v>
      </c>
      <c r="G11" s="21"/>
    </row>
    <row r="12" spans="1:9" ht="15.5" x14ac:dyDescent="0.35">
      <c r="A12" s="16" t="s">
        <v>6</v>
      </c>
      <c r="B12" s="17" t="s">
        <v>5</v>
      </c>
      <c r="C12" s="12" t="s">
        <v>18</v>
      </c>
      <c r="D12" s="18">
        <v>0</v>
      </c>
      <c r="E12" s="19">
        <v>0</v>
      </c>
      <c r="F12" s="20">
        <f t="shared" ref="F12:F13" si="0">+D12*E12</f>
        <v>0</v>
      </c>
      <c r="G12" s="21"/>
    </row>
    <row r="13" spans="1:9" ht="15.5" x14ac:dyDescent="0.35">
      <c r="A13" s="16" t="s">
        <v>7</v>
      </c>
      <c r="B13" s="17" t="s">
        <v>5</v>
      </c>
      <c r="C13" s="12" t="s">
        <v>18</v>
      </c>
      <c r="D13" s="18">
        <v>0</v>
      </c>
      <c r="E13" s="19">
        <v>0</v>
      </c>
      <c r="F13" s="20">
        <f t="shared" si="0"/>
        <v>0</v>
      </c>
      <c r="G13" s="21"/>
    </row>
    <row r="14" spans="1:9" ht="15" customHeight="1" x14ac:dyDescent="0.35">
      <c r="A14" s="16" t="s">
        <v>5</v>
      </c>
      <c r="B14" s="17" t="s">
        <v>5</v>
      </c>
      <c r="C14" s="12" t="s">
        <v>5</v>
      </c>
      <c r="D14" s="18" t="s">
        <v>5</v>
      </c>
      <c r="E14" s="19">
        <f>SUM(E9:E13)</f>
        <v>0</v>
      </c>
      <c r="F14" s="20" t="s">
        <v>5</v>
      </c>
      <c r="G14" s="21"/>
    </row>
    <row r="15" spans="1:9" ht="15.5" x14ac:dyDescent="0.35">
      <c r="A15" s="22"/>
      <c r="B15" s="13" t="s">
        <v>29</v>
      </c>
      <c r="C15" s="12"/>
      <c r="D15" s="23"/>
      <c r="E15" s="14"/>
      <c r="F15" s="24">
        <f>SUM(F9:F14)</f>
        <v>0</v>
      </c>
      <c r="G15" s="25"/>
      <c r="I15" s="52"/>
    </row>
    <row r="16" spans="1:9" ht="15.5" x14ac:dyDescent="0.35">
      <c r="A16" s="22"/>
      <c r="B16" s="13"/>
      <c r="C16" s="12"/>
      <c r="D16" s="23"/>
      <c r="E16" s="14"/>
      <c r="F16" s="24"/>
      <c r="G16" s="25"/>
      <c r="I16" s="52"/>
    </row>
    <row r="17" spans="1:9" ht="15.5" x14ac:dyDescent="0.35">
      <c r="A17" s="22"/>
      <c r="B17" s="11" t="s">
        <v>19</v>
      </c>
      <c r="C17" s="12"/>
      <c r="D17" s="23"/>
      <c r="E17" s="14"/>
      <c r="F17" s="24"/>
      <c r="G17" s="25"/>
      <c r="I17" s="52"/>
    </row>
    <row r="18" spans="1:9" ht="15.5" x14ac:dyDescent="0.35">
      <c r="A18" s="22">
        <v>1.6</v>
      </c>
      <c r="B18" s="13" t="s">
        <v>44</v>
      </c>
      <c r="C18" s="12" t="s">
        <v>18</v>
      </c>
      <c r="D18" s="23">
        <v>0</v>
      </c>
      <c r="E18" s="14">
        <v>0</v>
      </c>
      <c r="F18" s="20">
        <f t="shared" ref="F18:F24" si="1">+D18*E18</f>
        <v>0</v>
      </c>
      <c r="G18" s="25"/>
      <c r="I18" s="52"/>
    </row>
    <row r="19" spans="1:9" ht="15.5" x14ac:dyDescent="0.35">
      <c r="A19" s="22">
        <v>1.7</v>
      </c>
      <c r="B19" s="13" t="s">
        <v>45</v>
      </c>
      <c r="C19" s="12" t="s">
        <v>18</v>
      </c>
      <c r="D19" s="23">
        <v>0</v>
      </c>
      <c r="E19" s="14">
        <v>0</v>
      </c>
      <c r="F19" s="20">
        <f t="shared" si="1"/>
        <v>0</v>
      </c>
      <c r="G19" s="25"/>
      <c r="I19" s="52"/>
    </row>
    <row r="20" spans="1:9" ht="15.5" x14ac:dyDescent="0.35">
      <c r="A20" s="22">
        <v>1.8</v>
      </c>
      <c r="B20" s="13" t="s">
        <v>46</v>
      </c>
      <c r="C20" s="12" t="s">
        <v>18</v>
      </c>
      <c r="D20" s="23">
        <v>0</v>
      </c>
      <c r="E20" s="14">
        <v>0</v>
      </c>
      <c r="F20" s="20">
        <f t="shared" si="1"/>
        <v>0</v>
      </c>
      <c r="G20" s="25"/>
      <c r="I20" s="52"/>
    </row>
    <row r="21" spans="1:9" ht="15.5" x14ac:dyDescent="0.35">
      <c r="A21" s="22">
        <v>1.9</v>
      </c>
      <c r="B21" s="13" t="s">
        <v>47</v>
      </c>
      <c r="C21" s="12" t="s">
        <v>18</v>
      </c>
      <c r="D21" s="23">
        <v>0</v>
      </c>
      <c r="E21" s="14">
        <v>0</v>
      </c>
      <c r="F21" s="20">
        <f t="shared" si="1"/>
        <v>0</v>
      </c>
      <c r="G21" s="25"/>
      <c r="I21" s="52"/>
    </row>
    <row r="22" spans="1:9" ht="15.5" x14ac:dyDescent="0.35">
      <c r="A22" s="58" t="s">
        <v>33</v>
      </c>
      <c r="B22" s="13"/>
      <c r="C22" s="12" t="s">
        <v>18</v>
      </c>
      <c r="D22" s="23">
        <v>0</v>
      </c>
      <c r="E22" s="14">
        <v>0</v>
      </c>
      <c r="F22" s="20">
        <f t="shared" si="1"/>
        <v>0</v>
      </c>
      <c r="G22" s="25"/>
      <c r="I22" s="52"/>
    </row>
    <row r="23" spans="1:9" ht="15.5" x14ac:dyDescent="0.35">
      <c r="A23" s="22">
        <v>1.1100000000000001</v>
      </c>
      <c r="B23" s="13"/>
      <c r="C23" s="12" t="s">
        <v>18</v>
      </c>
      <c r="D23" s="23">
        <v>0</v>
      </c>
      <c r="E23" s="14">
        <v>0</v>
      </c>
      <c r="F23" s="20">
        <f t="shared" si="1"/>
        <v>0</v>
      </c>
      <c r="G23" s="25"/>
      <c r="I23" s="52"/>
    </row>
    <row r="24" spans="1:9" ht="15.5" x14ac:dyDescent="0.35">
      <c r="A24" s="22">
        <v>1.1200000000000001</v>
      </c>
      <c r="B24" s="13"/>
      <c r="C24" s="12" t="s">
        <v>18</v>
      </c>
      <c r="D24" s="23">
        <v>0</v>
      </c>
      <c r="E24" s="14">
        <v>0</v>
      </c>
      <c r="F24" s="20">
        <f t="shared" si="1"/>
        <v>0</v>
      </c>
      <c r="G24" s="25"/>
      <c r="I24" s="52"/>
    </row>
    <row r="25" spans="1:9" ht="15.5" x14ac:dyDescent="0.35">
      <c r="A25" s="22"/>
      <c r="B25" s="11" t="s">
        <v>38</v>
      </c>
      <c r="C25" s="12"/>
      <c r="D25" s="23"/>
      <c r="E25" s="14" t="s">
        <v>5</v>
      </c>
      <c r="F25" s="24">
        <f>SUM(F18:F24)</f>
        <v>0</v>
      </c>
      <c r="G25" s="25"/>
      <c r="I25" s="52"/>
    </row>
    <row r="26" spans="1:9" ht="15.5" x14ac:dyDescent="0.35">
      <c r="A26" s="22" t="s">
        <v>5</v>
      </c>
      <c r="B26" s="13"/>
      <c r="C26" s="12"/>
      <c r="D26" s="23"/>
      <c r="E26" s="14"/>
      <c r="F26" s="24" t="s">
        <v>5</v>
      </c>
      <c r="G26" s="25"/>
      <c r="I26" s="53"/>
    </row>
    <row r="27" spans="1:9" ht="15.5" x14ac:dyDescent="0.35">
      <c r="A27" s="22"/>
      <c r="B27" s="11" t="s">
        <v>39</v>
      </c>
      <c r="C27" s="12"/>
      <c r="D27" s="23"/>
      <c r="E27" s="14"/>
      <c r="F27" s="24"/>
      <c r="G27" s="25"/>
      <c r="I27" s="53"/>
    </row>
    <row r="28" spans="1:9" ht="15.5" x14ac:dyDescent="0.35">
      <c r="A28" s="22">
        <v>2.1</v>
      </c>
      <c r="B28" s="13" t="s">
        <v>24</v>
      </c>
      <c r="C28" s="12"/>
      <c r="D28" s="23"/>
      <c r="E28" s="14"/>
      <c r="F28" s="20">
        <f t="shared" ref="F28:F30" si="2">+D28*E28</f>
        <v>0</v>
      </c>
      <c r="G28" s="25"/>
      <c r="I28" s="53"/>
    </row>
    <row r="29" spans="1:9" ht="15.5" x14ac:dyDescent="0.35">
      <c r="A29" s="22">
        <v>2.2000000000000002</v>
      </c>
      <c r="B29" s="13" t="s">
        <v>25</v>
      </c>
      <c r="C29" s="12"/>
      <c r="D29" s="23"/>
      <c r="E29" s="14"/>
      <c r="F29" s="20">
        <f t="shared" si="2"/>
        <v>0</v>
      </c>
      <c r="G29" s="25"/>
      <c r="I29" s="53"/>
    </row>
    <row r="30" spans="1:9" ht="15.5" x14ac:dyDescent="0.35">
      <c r="A30" s="22">
        <v>2.2999999999999998</v>
      </c>
      <c r="B30" s="13" t="s">
        <v>40</v>
      </c>
      <c r="C30" s="12"/>
      <c r="D30" s="23"/>
      <c r="E30" s="14"/>
      <c r="F30" s="20">
        <f t="shared" si="2"/>
        <v>0</v>
      </c>
      <c r="G30" s="25"/>
      <c r="I30" s="53"/>
    </row>
    <row r="31" spans="1:9" ht="15.5" x14ac:dyDescent="0.35">
      <c r="A31" s="22"/>
      <c r="B31" s="11" t="s">
        <v>41</v>
      </c>
      <c r="C31" s="12"/>
      <c r="D31" s="23"/>
      <c r="E31" s="14"/>
      <c r="F31" s="24">
        <f>SUM(F28:F30)</f>
        <v>0</v>
      </c>
      <c r="G31" s="25"/>
      <c r="I31" s="53"/>
    </row>
    <row r="32" spans="1:9" ht="15.5" x14ac:dyDescent="0.35">
      <c r="A32" s="22"/>
      <c r="B32" s="13"/>
      <c r="C32" s="12"/>
      <c r="D32" s="23"/>
      <c r="E32" s="14"/>
      <c r="F32" s="24"/>
      <c r="G32" s="25"/>
    </row>
    <row r="33" spans="1:8" ht="15.5" x14ac:dyDescent="0.35">
      <c r="A33" s="10">
        <v>3</v>
      </c>
      <c r="B33" s="11" t="s">
        <v>20</v>
      </c>
      <c r="C33" s="12"/>
      <c r="D33" s="23"/>
      <c r="E33" s="23"/>
      <c r="F33" s="13"/>
      <c r="G33" s="26"/>
    </row>
    <row r="34" spans="1:8" ht="15" customHeight="1" x14ac:dyDescent="0.35">
      <c r="A34" s="27">
        <v>3.1</v>
      </c>
      <c r="B34" s="17" t="s">
        <v>21</v>
      </c>
      <c r="C34" s="28" t="s">
        <v>18</v>
      </c>
      <c r="D34" s="29">
        <v>0</v>
      </c>
      <c r="E34" s="30">
        <v>0</v>
      </c>
      <c r="F34" s="31">
        <f t="shared" ref="F34:F35" si="3">+D34*E34</f>
        <v>0</v>
      </c>
      <c r="G34" s="31"/>
      <c r="H34" s="53"/>
    </row>
    <row r="35" spans="1:8" ht="15.5" x14ac:dyDescent="0.35">
      <c r="A35" s="27">
        <v>3.2</v>
      </c>
      <c r="B35" s="17" t="s">
        <v>22</v>
      </c>
      <c r="C35" s="32" t="s">
        <v>18</v>
      </c>
      <c r="D35" s="29">
        <v>0</v>
      </c>
      <c r="E35" s="30">
        <v>0</v>
      </c>
      <c r="F35" s="31">
        <f t="shared" si="3"/>
        <v>0</v>
      </c>
      <c r="G35" s="31"/>
    </row>
    <row r="36" spans="1:8" ht="17.149999999999999" customHeight="1" x14ac:dyDescent="0.35">
      <c r="A36" s="27">
        <v>3.3</v>
      </c>
      <c r="B36" s="17" t="s">
        <v>49</v>
      </c>
      <c r="C36" s="32" t="s">
        <v>23</v>
      </c>
      <c r="D36" s="33">
        <v>0</v>
      </c>
      <c r="E36" s="30">
        <v>0</v>
      </c>
      <c r="F36" s="31">
        <f>+D36*E36</f>
        <v>0</v>
      </c>
      <c r="G36" s="31"/>
    </row>
    <row r="37" spans="1:8" ht="17.149999999999999" customHeight="1" x14ac:dyDescent="0.35">
      <c r="A37" s="27"/>
      <c r="B37" s="17" t="s">
        <v>48</v>
      </c>
      <c r="C37" s="32" t="s">
        <v>23</v>
      </c>
      <c r="D37" s="33">
        <v>0</v>
      </c>
      <c r="E37" s="30">
        <v>0</v>
      </c>
      <c r="F37" s="31">
        <f>+D37*E37</f>
        <v>0</v>
      </c>
      <c r="G37" s="31"/>
    </row>
    <row r="38" spans="1:8" ht="17.149999999999999" customHeight="1" x14ac:dyDescent="0.35">
      <c r="A38" s="27"/>
      <c r="B38" s="17"/>
      <c r="C38" s="32"/>
      <c r="D38" s="33"/>
      <c r="E38" s="30"/>
      <c r="F38" s="31"/>
      <c r="G38" s="31"/>
    </row>
    <row r="39" spans="1:8" ht="15.5" x14ac:dyDescent="0.35">
      <c r="A39" s="22"/>
      <c r="B39" s="11" t="s">
        <v>30</v>
      </c>
      <c r="C39" s="12"/>
      <c r="D39" s="23"/>
      <c r="E39" s="23"/>
      <c r="F39" s="24">
        <f>SUM(F34:F36)</f>
        <v>0</v>
      </c>
      <c r="G39" s="34"/>
    </row>
    <row r="40" spans="1:8" ht="15.5" x14ac:dyDescent="0.35">
      <c r="A40" s="22"/>
      <c r="B40" s="13"/>
      <c r="C40" s="12"/>
      <c r="D40" s="23"/>
      <c r="E40" s="23"/>
      <c r="F40" s="24"/>
      <c r="G40" s="34"/>
    </row>
    <row r="41" spans="1:8" ht="15.5" x14ac:dyDescent="0.35">
      <c r="A41" s="22"/>
      <c r="B41" s="13"/>
      <c r="C41" s="13"/>
      <c r="D41" s="23"/>
      <c r="E41" s="23"/>
      <c r="F41" s="24"/>
      <c r="G41" s="25"/>
    </row>
    <row r="42" spans="1:8" ht="15.5" x14ac:dyDescent="0.35">
      <c r="A42" s="10">
        <v>4</v>
      </c>
      <c r="B42" s="11" t="s">
        <v>28</v>
      </c>
      <c r="C42" s="11"/>
      <c r="D42" s="24"/>
      <c r="E42" s="24"/>
      <c r="F42" s="11"/>
      <c r="G42" s="38"/>
    </row>
    <row r="43" spans="1:8" ht="15.5" x14ac:dyDescent="0.35">
      <c r="A43" s="16">
        <v>4.0999999999999996</v>
      </c>
      <c r="B43" s="13" t="s">
        <v>42</v>
      </c>
      <c r="C43" s="39" t="s">
        <v>26</v>
      </c>
      <c r="D43" s="23">
        <v>0</v>
      </c>
      <c r="E43" s="35">
        <v>0</v>
      </c>
      <c r="F43" s="36">
        <f t="shared" ref="F43:F44" si="4">+D43*E43</f>
        <v>0</v>
      </c>
      <c r="G43" s="37"/>
    </row>
    <row r="44" spans="1:8" ht="15.5" x14ac:dyDescent="0.35">
      <c r="A44" s="40">
        <v>4.2</v>
      </c>
      <c r="B44" s="13" t="s">
        <v>43</v>
      </c>
      <c r="C44" s="39" t="s">
        <v>26</v>
      </c>
      <c r="D44" s="23">
        <v>0</v>
      </c>
      <c r="E44" s="35">
        <v>0</v>
      </c>
      <c r="F44" s="36">
        <f t="shared" si="4"/>
        <v>0</v>
      </c>
      <c r="G44" s="21"/>
    </row>
    <row r="45" spans="1:8" ht="15.5" x14ac:dyDescent="0.35">
      <c r="A45" s="54"/>
      <c r="B45" s="13"/>
      <c r="C45" s="39"/>
      <c r="D45" s="23"/>
      <c r="E45" s="35"/>
      <c r="F45" s="36"/>
      <c r="G45" s="21"/>
    </row>
    <row r="46" spans="1:8" ht="15.5" x14ac:dyDescent="0.35">
      <c r="A46" s="54"/>
      <c r="B46" s="13"/>
      <c r="C46" s="39"/>
      <c r="D46" s="23"/>
      <c r="E46" s="35"/>
      <c r="F46" s="36"/>
      <c r="G46" s="21"/>
    </row>
    <row r="47" spans="1:8" ht="15.5" x14ac:dyDescent="0.35">
      <c r="A47" s="22"/>
      <c r="B47" s="11" t="s">
        <v>27</v>
      </c>
      <c r="C47" s="13"/>
      <c r="D47" s="23"/>
      <c r="E47" s="23"/>
      <c r="F47" s="24">
        <f>SUM(F43:F46)</f>
        <v>0</v>
      </c>
      <c r="G47" s="34"/>
    </row>
    <row r="48" spans="1:8" ht="15.5" x14ac:dyDescent="0.35">
      <c r="A48" s="22"/>
      <c r="B48" s="13"/>
      <c r="C48" s="13"/>
      <c r="D48" s="23"/>
      <c r="E48" s="23"/>
      <c r="F48" s="24"/>
      <c r="G48" s="34"/>
    </row>
    <row r="49" spans="1:176" s="3" customFormat="1" ht="15.5" x14ac:dyDescent="0.35">
      <c r="A49" s="22"/>
      <c r="B49" s="13"/>
      <c r="C49" s="13"/>
      <c r="D49" s="23"/>
      <c r="E49" s="23"/>
      <c r="F49" s="24"/>
      <c r="G49" s="3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</row>
    <row r="50" spans="1:176" s="4" customFormat="1" ht="19.5" customHeight="1" x14ac:dyDescent="0.35">
      <c r="A50" s="22"/>
      <c r="B50" s="11" t="s">
        <v>31</v>
      </c>
      <c r="C50" s="12"/>
      <c r="D50" s="49"/>
      <c r="E50" s="36"/>
      <c r="F50" s="20">
        <f>+D50*E50</f>
        <v>0</v>
      </c>
      <c r="G50" s="41"/>
    </row>
    <row r="51" spans="1:176" s="5" customFormat="1" ht="16" thickBot="1" x14ac:dyDescent="0.4">
      <c r="A51" s="22"/>
      <c r="B51" s="11" t="s">
        <v>32</v>
      </c>
      <c r="C51" s="13"/>
      <c r="D51" s="23"/>
      <c r="E51" s="23"/>
      <c r="F51" s="24">
        <f>SUM(F50)</f>
        <v>0</v>
      </c>
      <c r="G51" s="3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</row>
    <row r="52" spans="1:176" ht="15.5" x14ac:dyDescent="0.35">
      <c r="A52" s="161" t="s">
        <v>1</v>
      </c>
      <c r="B52" s="162"/>
      <c r="C52" s="162"/>
      <c r="D52" s="163"/>
      <c r="E52" s="71"/>
      <c r="F52" s="76">
        <f>F15+F39+F47+F51+F31+F25</f>
        <v>0</v>
      </c>
      <c r="G52" s="42"/>
    </row>
    <row r="53" spans="1:176" ht="15.5" x14ac:dyDescent="0.35">
      <c r="A53" s="43"/>
      <c r="B53" s="43"/>
      <c r="C53" s="43"/>
      <c r="D53" s="43"/>
      <c r="E53" s="43"/>
      <c r="F53" s="44" t="s">
        <v>5</v>
      </c>
      <c r="G53" s="8" t="s">
        <v>5</v>
      </c>
    </row>
    <row r="54" spans="1:176" x14ac:dyDescent="0.35">
      <c r="A54" s="45"/>
      <c r="B54" s="45"/>
      <c r="C54" s="45"/>
      <c r="D54" s="46"/>
      <c r="E54" s="50" t="s">
        <v>5</v>
      </c>
      <c r="F54" s="51" t="s">
        <v>5</v>
      </c>
      <c r="G54" s="47"/>
    </row>
    <row r="55" spans="1:176" x14ac:dyDescent="0.35">
      <c r="A55" s="45"/>
      <c r="B55" s="45"/>
      <c r="C55" s="45"/>
      <c r="D55" s="46"/>
      <c r="E55" s="45"/>
      <c r="F55" s="45"/>
      <c r="G55" s="48"/>
    </row>
    <row r="56" spans="1:176" x14ac:dyDescent="0.35">
      <c r="A56" s="45"/>
      <c r="B56" s="45"/>
      <c r="C56" s="45"/>
      <c r="D56" s="45"/>
      <c r="E56" s="45"/>
      <c r="F56" s="45"/>
      <c r="G56" s="47"/>
    </row>
    <row r="57" spans="1:176" x14ac:dyDescent="0.35">
      <c r="A57" s="45"/>
      <c r="B57" s="45"/>
      <c r="C57" s="45"/>
      <c r="D57" s="45"/>
      <c r="E57" s="45"/>
      <c r="F57" s="45"/>
      <c r="G57" s="47"/>
    </row>
  </sheetData>
  <mergeCells count="10">
    <mergeCell ref="A52:D52"/>
    <mergeCell ref="A1:G1"/>
    <mergeCell ref="A2:G2"/>
    <mergeCell ref="A5:A7"/>
    <mergeCell ref="B5:B7"/>
    <mergeCell ref="C5:C7"/>
    <mergeCell ref="D5:D6"/>
    <mergeCell ref="E5:E6"/>
    <mergeCell ref="F5:F6"/>
    <mergeCell ref="G5:G6"/>
  </mergeCells>
  <pageMargins left="0.25" right="0.25" top="0.5" bottom="0.25" header="0.3" footer="0.3"/>
  <pageSetup scale="68" orientation="landscape" horizontalDpi="4294967295" verticalDpi="4294967295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82764-2565-42DA-8F12-14115CEAFA00}">
  <sheetPr>
    <pageSetUpPr fitToPage="1"/>
  </sheetPr>
  <dimension ref="A1:FT57"/>
  <sheetViews>
    <sheetView zoomScale="90" zoomScaleNormal="90" workbookViewId="0">
      <selection activeCell="F52" sqref="F52"/>
    </sheetView>
  </sheetViews>
  <sheetFormatPr defaultColWidth="11.453125" defaultRowHeight="14.5" x14ac:dyDescent="0.35"/>
  <cols>
    <col min="1" max="1" width="7.1796875" style="1" customWidth="1"/>
    <col min="2" max="2" width="36" style="1" customWidth="1"/>
    <col min="3" max="3" width="13.1796875" style="1" customWidth="1"/>
    <col min="4" max="4" width="16.81640625" style="1" customWidth="1"/>
    <col min="5" max="5" width="19.81640625" style="1" customWidth="1"/>
    <col min="6" max="6" width="16.453125" style="1" customWidth="1"/>
    <col min="7" max="7" width="52.81640625" style="2" customWidth="1"/>
    <col min="8" max="16384" width="11.453125" style="1"/>
  </cols>
  <sheetData>
    <row r="1" spans="1:9" ht="15.5" x14ac:dyDescent="0.35">
      <c r="A1" s="164" t="s">
        <v>8</v>
      </c>
      <c r="B1" s="164"/>
      <c r="C1" s="164"/>
      <c r="D1" s="164"/>
      <c r="E1" s="164"/>
      <c r="F1" s="164"/>
      <c r="G1" s="164"/>
    </row>
    <row r="2" spans="1:9" ht="15.5" x14ac:dyDescent="0.35">
      <c r="A2" s="164" t="s">
        <v>5</v>
      </c>
      <c r="B2" s="164"/>
      <c r="C2" s="164"/>
      <c r="D2" s="164"/>
      <c r="E2" s="164"/>
      <c r="F2" s="164"/>
      <c r="G2" s="164"/>
    </row>
    <row r="3" spans="1:9" ht="15.5" x14ac:dyDescent="0.35">
      <c r="A3" s="6" t="s">
        <v>9</v>
      </c>
      <c r="B3" s="6"/>
      <c r="C3" s="6" t="s">
        <v>5</v>
      </c>
      <c r="D3" s="7"/>
      <c r="E3" s="7"/>
      <c r="F3" s="7"/>
      <c r="G3" s="8"/>
    </row>
    <row r="4" spans="1:9" ht="12.65" customHeight="1" thickBot="1" x14ac:dyDescent="0.4">
      <c r="A4" s="9" t="s">
        <v>10</v>
      </c>
      <c r="B4" s="9"/>
      <c r="C4" s="9" t="s">
        <v>5</v>
      </c>
      <c r="D4" s="9"/>
      <c r="E4" s="9"/>
      <c r="F4" s="9"/>
      <c r="G4" s="8"/>
    </row>
    <row r="5" spans="1:9" ht="14.25" customHeight="1" x14ac:dyDescent="0.35">
      <c r="A5" s="165" t="s">
        <v>0</v>
      </c>
      <c r="B5" s="168" t="s">
        <v>13</v>
      </c>
      <c r="C5" s="171" t="s">
        <v>12</v>
      </c>
      <c r="D5" s="171" t="s">
        <v>34</v>
      </c>
      <c r="E5" s="171" t="s">
        <v>15</v>
      </c>
      <c r="F5" s="171" t="s">
        <v>16</v>
      </c>
      <c r="G5" s="175" t="s">
        <v>17</v>
      </c>
    </row>
    <row r="6" spans="1:9" ht="17.149999999999999" customHeight="1" x14ac:dyDescent="0.35">
      <c r="A6" s="166"/>
      <c r="B6" s="169"/>
      <c r="C6" s="172"/>
      <c r="D6" s="173"/>
      <c r="E6" s="174"/>
      <c r="F6" s="173"/>
      <c r="G6" s="176"/>
    </row>
    <row r="7" spans="1:9" ht="15.5" x14ac:dyDescent="0.35">
      <c r="A7" s="167"/>
      <c r="B7" s="170"/>
      <c r="C7" s="173"/>
      <c r="D7" s="72" t="s">
        <v>14</v>
      </c>
      <c r="E7" s="72"/>
      <c r="F7" s="72" t="s">
        <v>14</v>
      </c>
      <c r="G7" s="73"/>
    </row>
    <row r="8" spans="1:9" ht="15.5" x14ac:dyDescent="0.35">
      <c r="A8" s="10">
        <v>1</v>
      </c>
      <c r="B8" s="11" t="s">
        <v>11</v>
      </c>
      <c r="C8" s="12"/>
      <c r="D8" s="13"/>
      <c r="E8" s="14"/>
      <c r="F8" s="13"/>
      <c r="G8" s="15"/>
    </row>
    <row r="9" spans="1:9" ht="15.5" x14ac:dyDescent="0.35">
      <c r="A9" s="16" t="s">
        <v>2</v>
      </c>
      <c r="B9" s="17" t="s">
        <v>35</v>
      </c>
      <c r="C9" s="12" t="s">
        <v>18</v>
      </c>
      <c r="D9" s="18">
        <v>0</v>
      </c>
      <c r="E9" s="19">
        <v>0</v>
      </c>
      <c r="F9" s="20">
        <f>+D9*E9</f>
        <v>0</v>
      </c>
      <c r="G9" s="21"/>
    </row>
    <row r="10" spans="1:9" ht="15.5" x14ac:dyDescent="0.35">
      <c r="A10" s="16" t="s">
        <v>3</v>
      </c>
      <c r="B10" s="17" t="s">
        <v>36</v>
      </c>
      <c r="C10" s="12" t="s">
        <v>18</v>
      </c>
      <c r="D10" s="18">
        <v>0</v>
      </c>
      <c r="E10" s="19">
        <v>0</v>
      </c>
      <c r="F10" s="20">
        <f>+D10*E10</f>
        <v>0</v>
      </c>
      <c r="G10" s="21"/>
    </row>
    <row r="11" spans="1:9" ht="15.5" x14ac:dyDescent="0.35">
      <c r="A11" s="16" t="s">
        <v>4</v>
      </c>
      <c r="B11" s="17" t="s">
        <v>37</v>
      </c>
      <c r="C11" s="12" t="s">
        <v>18</v>
      </c>
      <c r="D11" s="18">
        <v>0</v>
      </c>
      <c r="E11" s="19">
        <v>0</v>
      </c>
      <c r="F11" s="20">
        <f>+D11*E11</f>
        <v>0</v>
      </c>
      <c r="G11" s="21"/>
    </row>
    <row r="12" spans="1:9" ht="15.5" x14ac:dyDescent="0.35">
      <c r="A12" s="16" t="s">
        <v>6</v>
      </c>
      <c r="B12" s="17" t="s">
        <v>5</v>
      </c>
      <c r="C12" s="12" t="s">
        <v>18</v>
      </c>
      <c r="D12" s="18">
        <v>0</v>
      </c>
      <c r="E12" s="19">
        <v>0</v>
      </c>
      <c r="F12" s="20">
        <f t="shared" ref="F12:F13" si="0">+D12*E12</f>
        <v>0</v>
      </c>
      <c r="G12" s="21"/>
    </row>
    <row r="13" spans="1:9" ht="15.5" x14ac:dyDescent="0.35">
      <c r="A13" s="16" t="s">
        <v>7</v>
      </c>
      <c r="B13" s="17" t="s">
        <v>5</v>
      </c>
      <c r="C13" s="12" t="s">
        <v>18</v>
      </c>
      <c r="D13" s="18">
        <v>0</v>
      </c>
      <c r="E13" s="19">
        <v>0</v>
      </c>
      <c r="F13" s="20">
        <f t="shared" si="0"/>
        <v>0</v>
      </c>
      <c r="G13" s="21"/>
    </row>
    <row r="14" spans="1:9" ht="15" customHeight="1" x14ac:dyDescent="0.35">
      <c r="A14" s="16" t="s">
        <v>5</v>
      </c>
      <c r="B14" s="17" t="s">
        <v>5</v>
      </c>
      <c r="C14" s="12" t="s">
        <v>5</v>
      </c>
      <c r="D14" s="18" t="s">
        <v>5</v>
      </c>
      <c r="E14" s="19">
        <f>SUM(E9:E13)</f>
        <v>0</v>
      </c>
      <c r="F14" s="20" t="s">
        <v>5</v>
      </c>
      <c r="G14" s="21"/>
    </row>
    <row r="15" spans="1:9" ht="15.5" x14ac:dyDescent="0.35">
      <c r="A15" s="22"/>
      <c r="B15" s="13" t="s">
        <v>29</v>
      </c>
      <c r="C15" s="12"/>
      <c r="D15" s="23"/>
      <c r="E15" s="14"/>
      <c r="F15" s="24">
        <f>SUM(F9:F14)</f>
        <v>0</v>
      </c>
      <c r="G15" s="25"/>
      <c r="I15" s="52"/>
    </row>
    <row r="16" spans="1:9" ht="15.5" x14ac:dyDescent="0.35">
      <c r="A16" s="22"/>
      <c r="B16" s="13"/>
      <c r="C16" s="12"/>
      <c r="D16" s="23"/>
      <c r="E16" s="14"/>
      <c r="F16" s="24"/>
      <c r="G16" s="25"/>
      <c r="I16" s="52"/>
    </row>
    <row r="17" spans="1:9" ht="15.5" x14ac:dyDescent="0.35">
      <c r="A17" s="22"/>
      <c r="B17" s="11" t="s">
        <v>19</v>
      </c>
      <c r="C17" s="12"/>
      <c r="D17" s="23"/>
      <c r="E17" s="14"/>
      <c r="F17" s="24"/>
      <c r="G17" s="25"/>
      <c r="I17" s="52"/>
    </row>
    <row r="18" spans="1:9" ht="15.5" x14ac:dyDescent="0.35">
      <c r="A18" s="22">
        <v>1.6</v>
      </c>
      <c r="B18" s="13" t="s">
        <v>44</v>
      </c>
      <c r="C18" s="12" t="s">
        <v>18</v>
      </c>
      <c r="D18" s="23">
        <v>0</v>
      </c>
      <c r="E18" s="14">
        <v>0</v>
      </c>
      <c r="F18" s="20">
        <f t="shared" ref="F18:F24" si="1">+D18*E18</f>
        <v>0</v>
      </c>
      <c r="G18" s="25"/>
      <c r="I18" s="52"/>
    </row>
    <row r="19" spans="1:9" ht="15.5" x14ac:dyDescent="0.35">
      <c r="A19" s="22">
        <v>1.7</v>
      </c>
      <c r="B19" s="13" t="s">
        <v>45</v>
      </c>
      <c r="C19" s="12" t="s">
        <v>18</v>
      </c>
      <c r="D19" s="23">
        <v>0</v>
      </c>
      <c r="E19" s="14">
        <v>0</v>
      </c>
      <c r="F19" s="20">
        <f t="shared" si="1"/>
        <v>0</v>
      </c>
      <c r="G19" s="25"/>
      <c r="I19" s="52"/>
    </row>
    <row r="20" spans="1:9" ht="15.5" x14ac:dyDescent="0.35">
      <c r="A20" s="22">
        <v>1.8</v>
      </c>
      <c r="B20" s="13" t="s">
        <v>46</v>
      </c>
      <c r="C20" s="12" t="s">
        <v>18</v>
      </c>
      <c r="D20" s="23">
        <v>0</v>
      </c>
      <c r="E20" s="14">
        <v>0</v>
      </c>
      <c r="F20" s="20">
        <f t="shared" si="1"/>
        <v>0</v>
      </c>
      <c r="G20" s="25"/>
      <c r="I20" s="52"/>
    </row>
    <row r="21" spans="1:9" ht="15.5" x14ac:dyDescent="0.35">
      <c r="A21" s="22">
        <v>1.9</v>
      </c>
      <c r="B21" s="13" t="s">
        <v>47</v>
      </c>
      <c r="C21" s="12" t="s">
        <v>18</v>
      </c>
      <c r="D21" s="23">
        <v>0</v>
      </c>
      <c r="E21" s="14">
        <v>0</v>
      </c>
      <c r="F21" s="20">
        <f t="shared" si="1"/>
        <v>0</v>
      </c>
      <c r="G21" s="25"/>
      <c r="I21" s="52"/>
    </row>
    <row r="22" spans="1:9" ht="15.5" x14ac:dyDescent="0.35">
      <c r="A22" s="58" t="s">
        <v>33</v>
      </c>
      <c r="B22" s="13"/>
      <c r="C22" s="12" t="s">
        <v>18</v>
      </c>
      <c r="D22" s="23">
        <v>0</v>
      </c>
      <c r="E22" s="14">
        <v>0</v>
      </c>
      <c r="F22" s="20">
        <f t="shared" si="1"/>
        <v>0</v>
      </c>
      <c r="G22" s="25"/>
      <c r="I22" s="52"/>
    </row>
    <row r="23" spans="1:9" ht="15.5" x14ac:dyDescent="0.35">
      <c r="A23" s="22">
        <v>1.1100000000000001</v>
      </c>
      <c r="B23" s="13"/>
      <c r="C23" s="12" t="s">
        <v>18</v>
      </c>
      <c r="D23" s="23">
        <v>0</v>
      </c>
      <c r="E23" s="14">
        <v>0</v>
      </c>
      <c r="F23" s="20">
        <f t="shared" si="1"/>
        <v>0</v>
      </c>
      <c r="G23" s="25"/>
      <c r="I23" s="52"/>
    </row>
    <row r="24" spans="1:9" ht="15.5" x14ac:dyDescent="0.35">
      <c r="A24" s="22">
        <v>1.1200000000000001</v>
      </c>
      <c r="B24" s="13"/>
      <c r="C24" s="12" t="s">
        <v>18</v>
      </c>
      <c r="D24" s="23">
        <v>0</v>
      </c>
      <c r="E24" s="14">
        <v>0</v>
      </c>
      <c r="F24" s="20">
        <f t="shared" si="1"/>
        <v>0</v>
      </c>
      <c r="G24" s="25"/>
      <c r="I24" s="52"/>
    </row>
    <row r="25" spans="1:9" ht="15.5" x14ac:dyDescent="0.35">
      <c r="A25" s="22"/>
      <c r="B25" s="11" t="s">
        <v>38</v>
      </c>
      <c r="C25" s="12"/>
      <c r="D25" s="23"/>
      <c r="E25" s="14" t="s">
        <v>5</v>
      </c>
      <c r="F25" s="24">
        <f>SUM(F18:F24)</f>
        <v>0</v>
      </c>
      <c r="G25" s="25"/>
      <c r="I25" s="52"/>
    </row>
    <row r="26" spans="1:9" ht="15.5" x14ac:dyDescent="0.35">
      <c r="A26" s="22" t="s">
        <v>5</v>
      </c>
      <c r="B26" s="13"/>
      <c r="C26" s="12"/>
      <c r="D26" s="23"/>
      <c r="E26" s="14"/>
      <c r="F26" s="24" t="s">
        <v>5</v>
      </c>
      <c r="G26" s="25"/>
      <c r="I26" s="53"/>
    </row>
    <row r="27" spans="1:9" ht="15.5" x14ac:dyDescent="0.35">
      <c r="A27" s="22"/>
      <c r="B27" s="11" t="s">
        <v>39</v>
      </c>
      <c r="C27" s="12"/>
      <c r="D27" s="23"/>
      <c r="E27" s="14"/>
      <c r="F27" s="24"/>
      <c r="G27" s="25"/>
      <c r="I27" s="53"/>
    </row>
    <row r="28" spans="1:9" ht="15.5" x14ac:dyDescent="0.35">
      <c r="A28" s="22">
        <v>2.1</v>
      </c>
      <c r="B28" s="13" t="s">
        <v>24</v>
      </c>
      <c r="C28" s="12"/>
      <c r="D28" s="23"/>
      <c r="E28" s="14"/>
      <c r="F28" s="20">
        <f t="shared" ref="F28:F30" si="2">+D28*E28</f>
        <v>0</v>
      </c>
      <c r="G28" s="25"/>
      <c r="I28" s="53"/>
    </row>
    <row r="29" spans="1:9" ht="15.5" x14ac:dyDescent="0.35">
      <c r="A29" s="22">
        <v>2.2000000000000002</v>
      </c>
      <c r="B29" s="13" t="s">
        <v>25</v>
      </c>
      <c r="C29" s="12"/>
      <c r="D29" s="23"/>
      <c r="E29" s="14"/>
      <c r="F29" s="20">
        <f t="shared" si="2"/>
        <v>0</v>
      </c>
      <c r="G29" s="25"/>
      <c r="I29" s="53"/>
    </row>
    <row r="30" spans="1:9" ht="15.5" x14ac:dyDescent="0.35">
      <c r="A30" s="22">
        <v>2.2999999999999998</v>
      </c>
      <c r="B30" s="13" t="s">
        <v>40</v>
      </c>
      <c r="C30" s="12"/>
      <c r="D30" s="23"/>
      <c r="E30" s="14"/>
      <c r="F30" s="20">
        <f t="shared" si="2"/>
        <v>0</v>
      </c>
      <c r="G30" s="25"/>
      <c r="I30" s="53"/>
    </row>
    <row r="31" spans="1:9" ht="15.5" x14ac:dyDescent="0.35">
      <c r="A31" s="22"/>
      <c r="B31" s="11" t="s">
        <v>41</v>
      </c>
      <c r="C31" s="12"/>
      <c r="D31" s="23"/>
      <c r="E31" s="14"/>
      <c r="F31" s="24">
        <f>SUM(F28:F30)</f>
        <v>0</v>
      </c>
      <c r="G31" s="25"/>
      <c r="I31" s="53"/>
    </row>
    <row r="32" spans="1:9" ht="15.5" x14ac:dyDescent="0.35">
      <c r="A32" s="22"/>
      <c r="B32" s="13"/>
      <c r="C32" s="12"/>
      <c r="D32" s="23"/>
      <c r="E32" s="14"/>
      <c r="F32" s="24"/>
      <c r="G32" s="25"/>
    </row>
    <row r="33" spans="1:8" ht="15.5" x14ac:dyDescent="0.35">
      <c r="A33" s="10">
        <v>3</v>
      </c>
      <c r="B33" s="11" t="s">
        <v>20</v>
      </c>
      <c r="C33" s="12"/>
      <c r="D33" s="23"/>
      <c r="E33" s="23"/>
      <c r="F33" s="13"/>
      <c r="G33" s="26"/>
    </row>
    <row r="34" spans="1:8" ht="15" customHeight="1" x14ac:dyDescent="0.35">
      <c r="A34" s="27">
        <v>3.1</v>
      </c>
      <c r="B34" s="17" t="s">
        <v>21</v>
      </c>
      <c r="C34" s="28" t="s">
        <v>18</v>
      </c>
      <c r="D34" s="29">
        <v>0</v>
      </c>
      <c r="E34" s="30">
        <v>0</v>
      </c>
      <c r="F34" s="31">
        <f t="shared" ref="F34:F35" si="3">+D34*E34</f>
        <v>0</v>
      </c>
      <c r="G34" s="31"/>
      <c r="H34" s="53"/>
    </row>
    <row r="35" spans="1:8" ht="15.5" x14ac:dyDescent="0.35">
      <c r="A35" s="27">
        <v>3.2</v>
      </c>
      <c r="B35" s="17" t="s">
        <v>22</v>
      </c>
      <c r="C35" s="32" t="s">
        <v>18</v>
      </c>
      <c r="D35" s="29">
        <v>0</v>
      </c>
      <c r="E35" s="30">
        <v>0</v>
      </c>
      <c r="F35" s="31">
        <f t="shared" si="3"/>
        <v>0</v>
      </c>
      <c r="G35" s="31"/>
    </row>
    <row r="36" spans="1:8" ht="17.149999999999999" customHeight="1" x14ac:dyDescent="0.35">
      <c r="A36" s="27">
        <v>3.3</v>
      </c>
      <c r="B36" s="17" t="s">
        <v>49</v>
      </c>
      <c r="C36" s="32" t="s">
        <v>23</v>
      </c>
      <c r="D36" s="33">
        <v>0</v>
      </c>
      <c r="E36" s="30">
        <v>0</v>
      </c>
      <c r="F36" s="31">
        <f>+D36*E36</f>
        <v>0</v>
      </c>
      <c r="G36" s="31"/>
    </row>
    <row r="37" spans="1:8" ht="17.149999999999999" customHeight="1" x14ac:dyDescent="0.35">
      <c r="A37" s="27"/>
      <c r="B37" s="17" t="s">
        <v>48</v>
      </c>
      <c r="C37" s="32" t="s">
        <v>23</v>
      </c>
      <c r="D37" s="33">
        <v>0</v>
      </c>
      <c r="E37" s="30">
        <v>0</v>
      </c>
      <c r="F37" s="31">
        <f>+D37*E37</f>
        <v>0</v>
      </c>
      <c r="G37" s="31"/>
    </row>
    <row r="38" spans="1:8" ht="17.149999999999999" customHeight="1" x14ac:dyDescent="0.35">
      <c r="A38" s="27"/>
      <c r="B38" s="17"/>
      <c r="C38" s="32"/>
      <c r="D38" s="33"/>
      <c r="E38" s="30"/>
      <c r="F38" s="31"/>
      <c r="G38" s="31"/>
    </row>
    <row r="39" spans="1:8" ht="15.5" x14ac:dyDescent="0.35">
      <c r="A39" s="22"/>
      <c r="B39" s="11" t="s">
        <v>30</v>
      </c>
      <c r="C39" s="12"/>
      <c r="D39" s="23"/>
      <c r="E39" s="23"/>
      <c r="F39" s="24">
        <f>SUM(F34:F36)</f>
        <v>0</v>
      </c>
      <c r="G39" s="34"/>
    </row>
    <row r="40" spans="1:8" ht="15.5" x14ac:dyDescent="0.35">
      <c r="A40" s="22"/>
      <c r="B40" s="13"/>
      <c r="C40" s="12"/>
      <c r="D40" s="23"/>
      <c r="E40" s="23"/>
      <c r="F40" s="24"/>
      <c r="G40" s="34"/>
    </row>
    <row r="41" spans="1:8" ht="15.5" x14ac:dyDescent="0.35">
      <c r="A41" s="22"/>
      <c r="B41" s="13"/>
      <c r="C41" s="13"/>
      <c r="D41" s="23"/>
      <c r="E41" s="23"/>
      <c r="F41" s="24"/>
      <c r="G41" s="25"/>
    </row>
    <row r="42" spans="1:8" ht="15.5" x14ac:dyDescent="0.35">
      <c r="A42" s="10">
        <v>4</v>
      </c>
      <c r="B42" s="11" t="s">
        <v>28</v>
      </c>
      <c r="C42" s="11"/>
      <c r="D42" s="24"/>
      <c r="E42" s="24"/>
      <c r="F42" s="11"/>
      <c r="G42" s="38"/>
    </row>
    <row r="43" spans="1:8" ht="15.5" x14ac:dyDescent="0.35">
      <c r="A43" s="16">
        <v>4.0999999999999996</v>
      </c>
      <c r="B43" s="13" t="s">
        <v>42</v>
      </c>
      <c r="C43" s="39" t="s">
        <v>26</v>
      </c>
      <c r="D43" s="23">
        <v>0</v>
      </c>
      <c r="E43" s="35">
        <v>0</v>
      </c>
      <c r="F43" s="36">
        <f t="shared" ref="F43:F44" si="4">+D43*E43</f>
        <v>0</v>
      </c>
      <c r="G43" s="37"/>
    </row>
    <row r="44" spans="1:8" ht="15.5" x14ac:dyDescent="0.35">
      <c r="A44" s="40">
        <v>4.2</v>
      </c>
      <c r="B44" s="13" t="s">
        <v>43</v>
      </c>
      <c r="C44" s="39" t="s">
        <v>26</v>
      </c>
      <c r="D44" s="23">
        <v>0</v>
      </c>
      <c r="E44" s="35">
        <v>0</v>
      </c>
      <c r="F44" s="36">
        <f t="shared" si="4"/>
        <v>0</v>
      </c>
      <c r="G44" s="21"/>
    </row>
    <row r="45" spans="1:8" ht="15.5" x14ac:dyDescent="0.35">
      <c r="A45" s="54"/>
      <c r="B45" s="13"/>
      <c r="C45" s="39"/>
      <c r="D45" s="23"/>
      <c r="E45" s="35"/>
      <c r="F45" s="36"/>
      <c r="G45" s="21"/>
    </row>
    <row r="46" spans="1:8" ht="15.5" x14ac:dyDescent="0.35">
      <c r="A46" s="54"/>
      <c r="B46" s="13"/>
      <c r="C46" s="39"/>
      <c r="D46" s="23"/>
      <c r="E46" s="35"/>
      <c r="F46" s="36"/>
      <c r="G46" s="21"/>
    </row>
    <row r="47" spans="1:8" ht="15.5" x14ac:dyDescent="0.35">
      <c r="A47" s="22"/>
      <c r="B47" s="11" t="s">
        <v>27</v>
      </c>
      <c r="C47" s="13"/>
      <c r="D47" s="23"/>
      <c r="E47" s="23"/>
      <c r="F47" s="24">
        <f>SUM(F43:F46)</f>
        <v>0</v>
      </c>
      <c r="G47" s="34"/>
    </row>
    <row r="48" spans="1:8" ht="15.5" x14ac:dyDescent="0.35">
      <c r="A48" s="22"/>
      <c r="B48" s="13"/>
      <c r="C48" s="13"/>
      <c r="D48" s="23"/>
      <c r="E48" s="23"/>
      <c r="F48" s="24"/>
      <c r="G48" s="34"/>
    </row>
    <row r="49" spans="1:176" s="3" customFormat="1" ht="15.5" x14ac:dyDescent="0.35">
      <c r="A49" s="22"/>
      <c r="B49" s="13"/>
      <c r="C49" s="13"/>
      <c r="D49" s="23"/>
      <c r="E49" s="23"/>
      <c r="F49" s="24"/>
      <c r="G49" s="3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</row>
    <row r="50" spans="1:176" s="4" customFormat="1" ht="19.5" customHeight="1" x14ac:dyDescent="0.35">
      <c r="A50" s="22"/>
      <c r="B50" s="11" t="s">
        <v>31</v>
      </c>
      <c r="C50" s="12"/>
      <c r="D50" s="49"/>
      <c r="E50" s="36"/>
      <c r="F50" s="20">
        <f>+D50*E50</f>
        <v>0</v>
      </c>
      <c r="G50" s="41"/>
    </row>
    <row r="51" spans="1:176" s="5" customFormat="1" ht="16" thickBot="1" x14ac:dyDescent="0.4">
      <c r="A51" s="22"/>
      <c r="B51" s="11" t="s">
        <v>32</v>
      </c>
      <c r="C51" s="13"/>
      <c r="D51" s="23"/>
      <c r="E51" s="23"/>
      <c r="F51" s="24">
        <f>SUM(F50)</f>
        <v>0</v>
      </c>
      <c r="G51" s="3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</row>
    <row r="52" spans="1:176" ht="15.5" x14ac:dyDescent="0.35">
      <c r="A52" s="161" t="s">
        <v>1</v>
      </c>
      <c r="B52" s="162"/>
      <c r="C52" s="162"/>
      <c r="D52" s="163"/>
      <c r="E52" s="71"/>
      <c r="F52" s="76">
        <f>F15+F39+F47+F51+F31+F25</f>
        <v>0</v>
      </c>
      <c r="G52" s="42"/>
    </row>
    <row r="53" spans="1:176" ht="15.5" x14ac:dyDescent="0.35">
      <c r="A53" s="43"/>
      <c r="B53" s="43"/>
      <c r="C53" s="43"/>
      <c r="D53" s="43"/>
      <c r="E53" s="43"/>
      <c r="F53" s="44" t="s">
        <v>5</v>
      </c>
      <c r="G53" s="8" t="s">
        <v>5</v>
      </c>
    </row>
    <row r="54" spans="1:176" x14ac:dyDescent="0.35">
      <c r="A54" s="45"/>
      <c r="B54" s="45"/>
      <c r="C54" s="45"/>
      <c r="D54" s="46"/>
      <c r="E54" s="50" t="s">
        <v>5</v>
      </c>
      <c r="F54" s="51" t="s">
        <v>5</v>
      </c>
      <c r="G54" s="47"/>
    </row>
    <row r="55" spans="1:176" x14ac:dyDescent="0.35">
      <c r="A55" s="45"/>
      <c r="B55" s="45"/>
      <c r="C55" s="45"/>
      <c r="D55" s="46"/>
      <c r="E55" s="45"/>
      <c r="F55" s="45"/>
      <c r="G55" s="48"/>
    </row>
    <row r="56" spans="1:176" x14ac:dyDescent="0.35">
      <c r="A56" s="45"/>
      <c r="B56" s="45"/>
      <c r="C56" s="45"/>
      <c r="D56" s="45"/>
      <c r="E56" s="45"/>
      <c r="F56" s="45"/>
      <c r="G56" s="47"/>
    </row>
    <row r="57" spans="1:176" x14ac:dyDescent="0.35">
      <c r="A57" s="45"/>
      <c r="B57" s="45"/>
      <c r="C57" s="45"/>
      <c r="D57" s="45"/>
      <c r="E57" s="45"/>
      <c r="F57" s="45"/>
      <c r="G57" s="47"/>
    </row>
  </sheetData>
  <mergeCells count="10">
    <mergeCell ref="A52:D52"/>
    <mergeCell ref="A1:G1"/>
    <mergeCell ref="A2:G2"/>
    <mergeCell ref="A5:A7"/>
    <mergeCell ref="B5:B7"/>
    <mergeCell ref="C5:C7"/>
    <mergeCell ref="D5:D6"/>
    <mergeCell ref="E5:E6"/>
    <mergeCell ref="F5:F6"/>
    <mergeCell ref="G5:G6"/>
  </mergeCells>
  <pageMargins left="0.25" right="0.25" top="0.5" bottom="0.25" header="0.3" footer="0.3"/>
  <pageSetup scale="68" orientation="landscape" horizontalDpi="4294967295" verticalDpi="4294967295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DECBF-C8A1-44F4-8445-882464443010}">
  <sheetPr>
    <pageSetUpPr fitToPage="1"/>
  </sheetPr>
  <dimension ref="A1:FT57"/>
  <sheetViews>
    <sheetView topLeftCell="A36" zoomScale="90" zoomScaleNormal="90" workbookViewId="0">
      <selection activeCell="F52" sqref="F52"/>
    </sheetView>
  </sheetViews>
  <sheetFormatPr defaultColWidth="11.453125" defaultRowHeight="14.5" x14ac:dyDescent="0.35"/>
  <cols>
    <col min="1" max="1" width="7.1796875" style="1" customWidth="1"/>
    <col min="2" max="2" width="36" style="1" customWidth="1"/>
    <col min="3" max="3" width="13.1796875" style="1" customWidth="1"/>
    <col min="4" max="4" width="16.81640625" style="1" customWidth="1"/>
    <col min="5" max="5" width="19.81640625" style="1" customWidth="1"/>
    <col min="6" max="6" width="16.453125" style="1" customWidth="1"/>
    <col min="7" max="7" width="52.81640625" style="2" customWidth="1"/>
    <col min="8" max="16384" width="11.453125" style="1"/>
  </cols>
  <sheetData>
    <row r="1" spans="1:9" ht="15.5" x14ac:dyDescent="0.35">
      <c r="A1" s="164" t="s">
        <v>8</v>
      </c>
      <c r="B1" s="164"/>
      <c r="C1" s="164"/>
      <c r="D1" s="164"/>
      <c r="E1" s="164"/>
      <c r="F1" s="164"/>
      <c r="G1" s="164"/>
    </row>
    <row r="2" spans="1:9" ht="15.5" x14ac:dyDescent="0.35">
      <c r="A2" s="164" t="s">
        <v>5</v>
      </c>
      <c r="B2" s="164"/>
      <c r="C2" s="164"/>
      <c r="D2" s="164"/>
      <c r="E2" s="164"/>
      <c r="F2" s="164"/>
      <c r="G2" s="164"/>
    </row>
    <row r="3" spans="1:9" ht="15.5" x14ac:dyDescent="0.35">
      <c r="A3" s="6" t="s">
        <v>9</v>
      </c>
      <c r="B3" s="6"/>
      <c r="C3" s="6" t="s">
        <v>5</v>
      </c>
      <c r="D3" s="7"/>
      <c r="E3" s="7"/>
      <c r="F3" s="7"/>
      <c r="G3" s="8"/>
    </row>
    <row r="4" spans="1:9" ht="12.65" customHeight="1" thickBot="1" x14ac:dyDescent="0.4">
      <c r="A4" s="9" t="s">
        <v>10</v>
      </c>
      <c r="B4" s="9"/>
      <c r="C4" s="9" t="s">
        <v>5</v>
      </c>
      <c r="D4" s="9"/>
      <c r="E4" s="9"/>
      <c r="F4" s="9"/>
      <c r="G4" s="8"/>
    </row>
    <row r="5" spans="1:9" ht="14.25" customHeight="1" x14ac:dyDescent="0.35">
      <c r="A5" s="165" t="s">
        <v>0</v>
      </c>
      <c r="B5" s="168" t="s">
        <v>13</v>
      </c>
      <c r="C5" s="171" t="s">
        <v>12</v>
      </c>
      <c r="D5" s="171" t="s">
        <v>34</v>
      </c>
      <c r="E5" s="171" t="s">
        <v>15</v>
      </c>
      <c r="F5" s="171" t="s">
        <v>16</v>
      </c>
      <c r="G5" s="175" t="s">
        <v>17</v>
      </c>
    </row>
    <row r="6" spans="1:9" ht="17.149999999999999" customHeight="1" x14ac:dyDescent="0.35">
      <c r="A6" s="166"/>
      <c r="B6" s="169"/>
      <c r="C6" s="172"/>
      <c r="D6" s="173"/>
      <c r="E6" s="174"/>
      <c r="F6" s="173"/>
      <c r="G6" s="176"/>
    </row>
    <row r="7" spans="1:9" ht="15.5" x14ac:dyDescent="0.35">
      <c r="A7" s="167"/>
      <c r="B7" s="170"/>
      <c r="C7" s="173"/>
      <c r="D7" s="72" t="s">
        <v>14</v>
      </c>
      <c r="E7" s="72"/>
      <c r="F7" s="72" t="s">
        <v>14</v>
      </c>
      <c r="G7" s="73"/>
    </row>
    <row r="8" spans="1:9" ht="15.5" x14ac:dyDescent="0.35">
      <c r="A8" s="10">
        <v>1</v>
      </c>
      <c r="B8" s="11" t="s">
        <v>11</v>
      </c>
      <c r="C8" s="12"/>
      <c r="D8" s="13"/>
      <c r="E8" s="14"/>
      <c r="F8" s="13"/>
      <c r="G8" s="15"/>
    </row>
    <row r="9" spans="1:9" ht="15.5" x14ac:dyDescent="0.35">
      <c r="A9" s="16" t="s">
        <v>2</v>
      </c>
      <c r="B9" s="17" t="s">
        <v>35</v>
      </c>
      <c r="C9" s="12" t="s">
        <v>18</v>
      </c>
      <c r="D9" s="18">
        <v>0</v>
      </c>
      <c r="E9" s="19">
        <v>0</v>
      </c>
      <c r="F9" s="20">
        <f>+D9*E9</f>
        <v>0</v>
      </c>
      <c r="G9" s="21"/>
    </row>
    <row r="10" spans="1:9" ht="15.5" x14ac:dyDescent="0.35">
      <c r="A10" s="16" t="s">
        <v>3</v>
      </c>
      <c r="B10" s="17" t="s">
        <v>36</v>
      </c>
      <c r="C10" s="12" t="s">
        <v>18</v>
      </c>
      <c r="D10" s="18">
        <v>0</v>
      </c>
      <c r="E10" s="19">
        <v>0</v>
      </c>
      <c r="F10" s="20">
        <f>+D10*E10</f>
        <v>0</v>
      </c>
      <c r="G10" s="21"/>
    </row>
    <row r="11" spans="1:9" ht="15.5" x14ac:dyDescent="0.35">
      <c r="A11" s="16" t="s">
        <v>4</v>
      </c>
      <c r="B11" s="17" t="s">
        <v>37</v>
      </c>
      <c r="C11" s="12" t="s">
        <v>18</v>
      </c>
      <c r="D11" s="18">
        <v>0</v>
      </c>
      <c r="E11" s="19">
        <v>0</v>
      </c>
      <c r="F11" s="20">
        <f>+D11*E11</f>
        <v>0</v>
      </c>
      <c r="G11" s="21"/>
    </row>
    <row r="12" spans="1:9" ht="15.5" x14ac:dyDescent="0.35">
      <c r="A12" s="16" t="s">
        <v>6</v>
      </c>
      <c r="B12" s="17" t="s">
        <v>5</v>
      </c>
      <c r="C12" s="12" t="s">
        <v>18</v>
      </c>
      <c r="D12" s="18">
        <v>0</v>
      </c>
      <c r="E12" s="19">
        <v>0</v>
      </c>
      <c r="F12" s="20">
        <f t="shared" ref="F12:F13" si="0">+D12*E12</f>
        <v>0</v>
      </c>
      <c r="G12" s="21"/>
    </row>
    <row r="13" spans="1:9" ht="15.5" x14ac:dyDescent="0.35">
      <c r="A13" s="16" t="s">
        <v>7</v>
      </c>
      <c r="B13" s="17" t="s">
        <v>5</v>
      </c>
      <c r="C13" s="12" t="s">
        <v>18</v>
      </c>
      <c r="D13" s="18">
        <v>0</v>
      </c>
      <c r="E13" s="19">
        <v>0</v>
      </c>
      <c r="F13" s="20">
        <f t="shared" si="0"/>
        <v>0</v>
      </c>
      <c r="G13" s="21"/>
    </row>
    <row r="14" spans="1:9" ht="15" customHeight="1" x14ac:dyDescent="0.35">
      <c r="A14" s="16" t="s">
        <v>5</v>
      </c>
      <c r="B14" s="17" t="s">
        <v>5</v>
      </c>
      <c r="C14" s="12" t="s">
        <v>5</v>
      </c>
      <c r="D14" s="18" t="s">
        <v>5</v>
      </c>
      <c r="E14" s="19">
        <f>SUM(E9:E13)</f>
        <v>0</v>
      </c>
      <c r="F14" s="20" t="s">
        <v>5</v>
      </c>
      <c r="G14" s="21"/>
    </row>
    <row r="15" spans="1:9" ht="15.5" x14ac:dyDescent="0.35">
      <c r="A15" s="22"/>
      <c r="B15" s="13" t="s">
        <v>29</v>
      </c>
      <c r="C15" s="12"/>
      <c r="D15" s="23"/>
      <c r="E15" s="14"/>
      <c r="F15" s="24">
        <f>SUM(F9:F14)</f>
        <v>0</v>
      </c>
      <c r="G15" s="25"/>
      <c r="I15" s="52"/>
    </row>
    <row r="16" spans="1:9" ht="15.5" x14ac:dyDescent="0.35">
      <c r="A16" s="22"/>
      <c r="B16" s="13"/>
      <c r="C16" s="12"/>
      <c r="D16" s="23"/>
      <c r="E16" s="14"/>
      <c r="F16" s="24"/>
      <c r="G16" s="25"/>
      <c r="I16" s="52"/>
    </row>
    <row r="17" spans="1:9" ht="15.5" x14ac:dyDescent="0.35">
      <c r="A17" s="22"/>
      <c r="B17" s="11" t="s">
        <v>19</v>
      </c>
      <c r="C17" s="12"/>
      <c r="D17" s="23"/>
      <c r="E17" s="14"/>
      <c r="F17" s="24"/>
      <c r="G17" s="25"/>
      <c r="I17" s="52"/>
    </row>
    <row r="18" spans="1:9" ht="15.5" x14ac:dyDescent="0.35">
      <c r="A18" s="22">
        <v>1.6</v>
      </c>
      <c r="B18" s="13" t="s">
        <v>44</v>
      </c>
      <c r="C18" s="12" t="s">
        <v>18</v>
      </c>
      <c r="D18" s="23">
        <v>0</v>
      </c>
      <c r="E18" s="14">
        <v>0</v>
      </c>
      <c r="F18" s="20">
        <f t="shared" ref="F18:F24" si="1">+D18*E18</f>
        <v>0</v>
      </c>
      <c r="G18" s="25"/>
      <c r="I18" s="52"/>
    </row>
    <row r="19" spans="1:9" ht="15.5" x14ac:dyDescent="0.35">
      <c r="A19" s="22">
        <v>1.7</v>
      </c>
      <c r="B19" s="13" t="s">
        <v>45</v>
      </c>
      <c r="C19" s="12" t="s">
        <v>18</v>
      </c>
      <c r="D19" s="23">
        <v>0</v>
      </c>
      <c r="E19" s="14">
        <v>0</v>
      </c>
      <c r="F19" s="20">
        <f t="shared" si="1"/>
        <v>0</v>
      </c>
      <c r="G19" s="25"/>
      <c r="I19" s="52"/>
    </row>
    <row r="20" spans="1:9" ht="15.5" x14ac:dyDescent="0.35">
      <c r="A20" s="22">
        <v>1.8</v>
      </c>
      <c r="B20" s="13" t="s">
        <v>46</v>
      </c>
      <c r="C20" s="12" t="s">
        <v>18</v>
      </c>
      <c r="D20" s="23">
        <v>0</v>
      </c>
      <c r="E20" s="14">
        <v>0</v>
      </c>
      <c r="F20" s="20">
        <f t="shared" si="1"/>
        <v>0</v>
      </c>
      <c r="G20" s="25"/>
      <c r="I20" s="52"/>
    </row>
    <row r="21" spans="1:9" ht="15.5" x14ac:dyDescent="0.35">
      <c r="A21" s="22">
        <v>1.9</v>
      </c>
      <c r="B21" s="13" t="s">
        <v>47</v>
      </c>
      <c r="C21" s="12" t="s">
        <v>18</v>
      </c>
      <c r="D21" s="23">
        <v>0</v>
      </c>
      <c r="E21" s="14">
        <v>0</v>
      </c>
      <c r="F21" s="20">
        <f t="shared" si="1"/>
        <v>0</v>
      </c>
      <c r="G21" s="25"/>
      <c r="I21" s="52"/>
    </row>
    <row r="22" spans="1:9" ht="15.5" x14ac:dyDescent="0.35">
      <c r="A22" s="58" t="s">
        <v>33</v>
      </c>
      <c r="B22" s="13"/>
      <c r="C22" s="12" t="s">
        <v>18</v>
      </c>
      <c r="D22" s="23">
        <v>0</v>
      </c>
      <c r="E22" s="14">
        <v>0</v>
      </c>
      <c r="F22" s="20">
        <f t="shared" si="1"/>
        <v>0</v>
      </c>
      <c r="G22" s="25"/>
      <c r="I22" s="52"/>
    </row>
    <row r="23" spans="1:9" ht="15.5" x14ac:dyDescent="0.35">
      <c r="A23" s="22">
        <v>1.1100000000000001</v>
      </c>
      <c r="B23" s="13"/>
      <c r="C23" s="12" t="s">
        <v>18</v>
      </c>
      <c r="D23" s="23">
        <v>0</v>
      </c>
      <c r="E23" s="14">
        <v>0</v>
      </c>
      <c r="F23" s="20">
        <f t="shared" si="1"/>
        <v>0</v>
      </c>
      <c r="G23" s="25"/>
      <c r="I23" s="52"/>
    </row>
    <row r="24" spans="1:9" ht="15.5" x14ac:dyDescent="0.35">
      <c r="A24" s="22">
        <v>1.1200000000000001</v>
      </c>
      <c r="B24" s="13"/>
      <c r="C24" s="12" t="s">
        <v>18</v>
      </c>
      <c r="D24" s="23">
        <v>0</v>
      </c>
      <c r="E24" s="14">
        <v>0</v>
      </c>
      <c r="F24" s="20">
        <f t="shared" si="1"/>
        <v>0</v>
      </c>
      <c r="G24" s="25"/>
      <c r="I24" s="52"/>
    </row>
    <row r="25" spans="1:9" ht="15.5" x14ac:dyDescent="0.35">
      <c r="A25" s="22"/>
      <c r="B25" s="11" t="s">
        <v>38</v>
      </c>
      <c r="C25" s="12"/>
      <c r="D25" s="23"/>
      <c r="E25" s="14" t="s">
        <v>5</v>
      </c>
      <c r="F25" s="24">
        <f>SUM(F18:F24)</f>
        <v>0</v>
      </c>
      <c r="G25" s="25"/>
      <c r="I25" s="52"/>
    </row>
    <row r="26" spans="1:9" ht="15.5" x14ac:dyDescent="0.35">
      <c r="A26" s="22" t="s">
        <v>5</v>
      </c>
      <c r="B26" s="13"/>
      <c r="C26" s="12"/>
      <c r="D26" s="23"/>
      <c r="E26" s="14"/>
      <c r="F26" s="24" t="s">
        <v>5</v>
      </c>
      <c r="G26" s="25"/>
      <c r="I26" s="53"/>
    </row>
    <row r="27" spans="1:9" ht="15.5" x14ac:dyDescent="0.35">
      <c r="A27" s="22"/>
      <c r="B27" s="11" t="s">
        <v>39</v>
      </c>
      <c r="C27" s="12"/>
      <c r="D27" s="23"/>
      <c r="E27" s="14"/>
      <c r="F27" s="24"/>
      <c r="G27" s="25"/>
      <c r="I27" s="53"/>
    </row>
    <row r="28" spans="1:9" ht="15.5" x14ac:dyDescent="0.35">
      <c r="A28" s="22">
        <v>2.1</v>
      </c>
      <c r="B28" s="13" t="s">
        <v>24</v>
      </c>
      <c r="C28" s="12"/>
      <c r="D28" s="23"/>
      <c r="E28" s="14"/>
      <c r="F28" s="20">
        <f t="shared" ref="F28:F30" si="2">+D28*E28</f>
        <v>0</v>
      </c>
      <c r="G28" s="25"/>
      <c r="I28" s="53"/>
    </row>
    <row r="29" spans="1:9" ht="15.5" x14ac:dyDescent="0.35">
      <c r="A29" s="22">
        <v>2.2000000000000002</v>
      </c>
      <c r="B29" s="13" t="s">
        <v>25</v>
      </c>
      <c r="C29" s="12"/>
      <c r="D29" s="23"/>
      <c r="E29" s="14"/>
      <c r="F29" s="20">
        <f t="shared" si="2"/>
        <v>0</v>
      </c>
      <c r="G29" s="25"/>
      <c r="I29" s="53"/>
    </row>
    <row r="30" spans="1:9" ht="15.5" x14ac:dyDescent="0.35">
      <c r="A30" s="22">
        <v>2.2999999999999998</v>
      </c>
      <c r="B30" s="13" t="s">
        <v>40</v>
      </c>
      <c r="C30" s="12"/>
      <c r="D30" s="23"/>
      <c r="E30" s="14"/>
      <c r="F30" s="20">
        <f t="shared" si="2"/>
        <v>0</v>
      </c>
      <c r="G30" s="25"/>
      <c r="I30" s="53"/>
    </row>
    <row r="31" spans="1:9" ht="15.5" x14ac:dyDescent="0.35">
      <c r="A31" s="22"/>
      <c r="B31" s="11" t="s">
        <v>41</v>
      </c>
      <c r="C31" s="12"/>
      <c r="D31" s="23"/>
      <c r="E31" s="14"/>
      <c r="F31" s="24">
        <f>SUM(F28:F30)</f>
        <v>0</v>
      </c>
      <c r="G31" s="25"/>
      <c r="I31" s="53"/>
    </row>
    <row r="32" spans="1:9" ht="15.5" x14ac:dyDescent="0.35">
      <c r="A32" s="22"/>
      <c r="B32" s="13"/>
      <c r="C32" s="12"/>
      <c r="D32" s="23"/>
      <c r="E32" s="14"/>
      <c r="F32" s="24"/>
      <c r="G32" s="25"/>
    </row>
    <row r="33" spans="1:8" ht="15.5" x14ac:dyDescent="0.35">
      <c r="A33" s="10">
        <v>3</v>
      </c>
      <c r="B33" s="11" t="s">
        <v>20</v>
      </c>
      <c r="C33" s="12"/>
      <c r="D33" s="23"/>
      <c r="E33" s="23"/>
      <c r="F33" s="13"/>
      <c r="G33" s="26"/>
    </row>
    <row r="34" spans="1:8" ht="15" customHeight="1" x14ac:dyDescent="0.35">
      <c r="A34" s="27">
        <v>3.1</v>
      </c>
      <c r="B34" s="17" t="s">
        <v>21</v>
      </c>
      <c r="C34" s="28" t="s">
        <v>18</v>
      </c>
      <c r="D34" s="29">
        <v>0</v>
      </c>
      <c r="E34" s="30">
        <v>0</v>
      </c>
      <c r="F34" s="31">
        <f t="shared" ref="F34:F35" si="3">+D34*E34</f>
        <v>0</v>
      </c>
      <c r="G34" s="31"/>
      <c r="H34" s="53"/>
    </row>
    <row r="35" spans="1:8" ht="15.5" x14ac:dyDescent="0.35">
      <c r="A35" s="27">
        <v>3.2</v>
      </c>
      <c r="B35" s="17" t="s">
        <v>22</v>
      </c>
      <c r="C35" s="32" t="s">
        <v>18</v>
      </c>
      <c r="D35" s="29">
        <v>0</v>
      </c>
      <c r="E35" s="30">
        <v>0</v>
      </c>
      <c r="F35" s="31">
        <f t="shared" si="3"/>
        <v>0</v>
      </c>
      <c r="G35" s="31"/>
    </row>
    <row r="36" spans="1:8" ht="17.149999999999999" customHeight="1" x14ac:dyDescent="0.35">
      <c r="A36" s="27">
        <v>3.3</v>
      </c>
      <c r="B36" s="17" t="s">
        <v>49</v>
      </c>
      <c r="C36" s="32" t="s">
        <v>23</v>
      </c>
      <c r="D36" s="33">
        <v>0</v>
      </c>
      <c r="E36" s="30">
        <v>0</v>
      </c>
      <c r="F36" s="31">
        <f>+D36*E36</f>
        <v>0</v>
      </c>
      <c r="G36" s="31"/>
    </row>
    <row r="37" spans="1:8" ht="17.149999999999999" customHeight="1" x14ac:dyDescent="0.35">
      <c r="A37" s="27"/>
      <c r="B37" s="17" t="s">
        <v>48</v>
      </c>
      <c r="C37" s="32" t="s">
        <v>23</v>
      </c>
      <c r="D37" s="33">
        <v>0</v>
      </c>
      <c r="E37" s="30">
        <v>0</v>
      </c>
      <c r="F37" s="31">
        <f>+D37*E37</f>
        <v>0</v>
      </c>
      <c r="G37" s="31"/>
    </row>
    <row r="38" spans="1:8" ht="17.149999999999999" customHeight="1" x14ac:dyDescent="0.35">
      <c r="A38" s="27"/>
      <c r="B38" s="17"/>
      <c r="C38" s="32"/>
      <c r="D38" s="33"/>
      <c r="E38" s="30"/>
      <c r="F38" s="31"/>
      <c r="G38" s="31"/>
    </row>
    <row r="39" spans="1:8" ht="15.5" x14ac:dyDescent="0.35">
      <c r="A39" s="22"/>
      <c r="B39" s="11" t="s">
        <v>30</v>
      </c>
      <c r="C39" s="12"/>
      <c r="D39" s="23"/>
      <c r="E39" s="23"/>
      <c r="F39" s="24">
        <f>SUM(F34:F36)</f>
        <v>0</v>
      </c>
      <c r="G39" s="34"/>
    </row>
    <row r="40" spans="1:8" ht="15.5" x14ac:dyDescent="0.35">
      <c r="A40" s="22"/>
      <c r="B40" s="13"/>
      <c r="C40" s="12"/>
      <c r="D40" s="23"/>
      <c r="E40" s="23"/>
      <c r="F40" s="24"/>
      <c r="G40" s="34"/>
    </row>
    <row r="41" spans="1:8" ht="15.5" x14ac:dyDescent="0.35">
      <c r="A41" s="22"/>
      <c r="B41" s="13"/>
      <c r="C41" s="13"/>
      <c r="D41" s="23"/>
      <c r="E41" s="23"/>
      <c r="F41" s="24"/>
      <c r="G41" s="25"/>
    </row>
    <row r="42" spans="1:8" ht="15.5" x14ac:dyDescent="0.35">
      <c r="A42" s="10">
        <v>4</v>
      </c>
      <c r="B42" s="11" t="s">
        <v>28</v>
      </c>
      <c r="C42" s="11"/>
      <c r="D42" s="24"/>
      <c r="E42" s="24"/>
      <c r="F42" s="11"/>
      <c r="G42" s="38"/>
    </row>
    <row r="43" spans="1:8" ht="15.5" x14ac:dyDescent="0.35">
      <c r="A43" s="16">
        <v>4.0999999999999996</v>
      </c>
      <c r="B43" s="13" t="s">
        <v>42</v>
      </c>
      <c r="C43" s="39" t="s">
        <v>26</v>
      </c>
      <c r="D43" s="23">
        <v>0</v>
      </c>
      <c r="E43" s="35">
        <v>0</v>
      </c>
      <c r="F43" s="36">
        <f t="shared" ref="F43:F44" si="4">+D43*E43</f>
        <v>0</v>
      </c>
      <c r="G43" s="37"/>
    </row>
    <row r="44" spans="1:8" ht="15.5" x14ac:dyDescent="0.35">
      <c r="A44" s="40">
        <v>4.2</v>
      </c>
      <c r="B44" s="13" t="s">
        <v>43</v>
      </c>
      <c r="C44" s="39" t="s">
        <v>26</v>
      </c>
      <c r="D44" s="23">
        <v>0</v>
      </c>
      <c r="E44" s="35">
        <v>0</v>
      </c>
      <c r="F44" s="36">
        <f t="shared" si="4"/>
        <v>0</v>
      </c>
      <c r="G44" s="21"/>
    </row>
    <row r="45" spans="1:8" ht="15.5" x14ac:dyDescent="0.35">
      <c r="A45" s="54"/>
      <c r="B45" s="13"/>
      <c r="C45" s="39"/>
      <c r="D45" s="23"/>
      <c r="E45" s="35"/>
      <c r="F45" s="36"/>
      <c r="G45" s="21"/>
    </row>
    <row r="46" spans="1:8" ht="15.5" x14ac:dyDescent="0.35">
      <c r="A46" s="54"/>
      <c r="B46" s="13"/>
      <c r="C46" s="39"/>
      <c r="D46" s="23"/>
      <c r="E46" s="35"/>
      <c r="F46" s="36"/>
      <c r="G46" s="21"/>
    </row>
    <row r="47" spans="1:8" ht="15.5" x14ac:dyDescent="0.35">
      <c r="A47" s="22"/>
      <c r="B47" s="11" t="s">
        <v>27</v>
      </c>
      <c r="C47" s="13"/>
      <c r="D47" s="23"/>
      <c r="E47" s="23"/>
      <c r="F47" s="24">
        <f>SUM(F43:F46)</f>
        <v>0</v>
      </c>
      <c r="G47" s="34"/>
    </row>
    <row r="48" spans="1:8" ht="15.5" x14ac:dyDescent="0.35">
      <c r="A48" s="22"/>
      <c r="B48" s="13"/>
      <c r="C48" s="13"/>
      <c r="D48" s="23"/>
      <c r="E48" s="23"/>
      <c r="F48" s="24"/>
      <c r="G48" s="34"/>
    </row>
    <row r="49" spans="1:176" s="3" customFormat="1" ht="15.5" x14ac:dyDescent="0.35">
      <c r="A49" s="22"/>
      <c r="B49" s="13"/>
      <c r="C49" s="13"/>
      <c r="D49" s="23"/>
      <c r="E49" s="23"/>
      <c r="F49" s="24"/>
      <c r="G49" s="3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</row>
    <row r="50" spans="1:176" s="4" customFormat="1" ht="19.5" customHeight="1" x14ac:dyDescent="0.35">
      <c r="A50" s="22"/>
      <c r="B50" s="11" t="s">
        <v>31</v>
      </c>
      <c r="C50" s="12"/>
      <c r="D50" s="49"/>
      <c r="E50" s="36"/>
      <c r="F50" s="20">
        <f>+D50*E50</f>
        <v>0</v>
      </c>
      <c r="G50" s="41"/>
    </row>
    <row r="51" spans="1:176" s="5" customFormat="1" ht="16" thickBot="1" x14ac:dyDescent="0.4">
      <c r="A51" s="22"/>
      <c r="B51" s="11" t="s">
        <v>32</v>
      </c>
      <c r="C51" s="13"/>
      <c r="D51" s="23"/>
      <c r="E51" s="23"/>
      <c r="F51" s="24">
        <f>SUM(F50)</f>
        <v>0</v>
      </c>
      <c r="G51" s="3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</row>
    <row r="52" spans="1:176" ht="15.5" x14ac:dyDescent="0.35">
      <c r="A52" s="161" t="s">
        <v>1</v>
      </c>
      <c r="B52" s="162"/>
      <c r="C52" s="162"/>
      <c r="D52" s="163"/>
      <c r="E52" s="71"/>
      <c r="F52" s="76">
        <f>F15+F39+F47+F51+F31+F25</f>
        <v>0</v>
      </c>
      <c r="G52" s="42"/>
    </row>
    <row r="53" spans="1:176" ht="15.5" x14ac:dyDescent="0.35">
      <c r="A53" s="43"/>
      <c r="B53" s="43"/>
      <c r="C53" s="43"/>
      <c r="D53" s="43"/>
      <c r="E53" s="43"/>
      <c r="F53" s="44" t="s">
        <v>5</v>
      </c>
      <c r="G53" s="8" t="s">
        <v>5</v>
      </c>
    </row>
    <row r="54" spans="1:176" x14ac:dyDescent="0.35">
      <c r="A54" s="45"/>
      <c r="B54" s="45"/>
      <c r="C54" s="45"/>
      <c r="D54" s="46"/>
      <c r="E54" s="50" t="s">
        <v>5</v>
      </c>
      <c r="F54" s="51" t="s">
        <v>5</v>
      </c>
      <c r="G54" s="47"/>
    </row>
    <row r="55" spans="1:176" x14ac:dyDescent="0.35">
      <c r="A55" s="45"/>
      <c r="B55" s="45"/>
      <c r="C55" s="45"/>
      <c r="D55" s="46"/>
      <c r="E55" s="45"/>
      <c r="F55" s="45"/>
      <c r="G55" s="48"/>
    </row>
    <row r="56" spans="1:176" x14ac:dyDescent="0.35">
      <c r="A56" s="45"/>
      <c r="B56" s="45"/>
      <c r="C56" s="45"/>
      <c r="D56" s="45"/>
      <c r="E56" s="45"/>
      <c r="F56" s="45"/>
      <c r="G56" s="47"/>
    </row>
    <row r="57" spans="1:176" x14ac:dyDescent="0.35">
      <c r="A57" s="45"/>
      <c r="B57" s="45"/>
      <c r="C57" s="45"/>
      <c r="D57" s="45"/>
      <c r="E57" s="45"/>
      <c r="F57" s="45"/>
      <c r="G57" s="47"/>
    </row>
  </sheetData>
  <mergeCells count="10">
    <mergeCell ref="A52:D52"/>
    <mergeCell ref="A1:G1"/>
    <mergeCell ref="A2:G2"/>
    <mergeCell ref="A5:A7"/>
    <mergeCell ref="B5:B7"/>
    <mergeCell ref="C5:C7"/>
    <mergeCell ref="D5:D6"/>
    <mergeCell ref="E5:E6"/>
    <mergeCell ref="F5:F6"/>
    <mergeCell ref="G5:G6"/>
  </mergeCells>
  <pageMargins left="0.25" right="0.25" top="0.5" bottom="0.25" header="0.3" footer="0.3"/>
  <pageSetup scale="68" orientation="landscape" horizontalDpi="4294967295" verticalDpi="4294967295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6A7A9-1051-4D41-8059-23976D1135FE}">
  <sheetPr>
    <tabColor theme="6"/>
    <pageSetUpPr fitToPage="1"/>
  </sheetPr>
  <dimension ref="A1:Q100"/>
  <sheetViews>
    <sheetView tabSelected="1" topLeftCell="A91" zoomScale="65" zoomScaleNormal="65" workbookViewId="0">
      <selection activeCell="D104" sqref="D104"/>
    </sheetView>
  </sheetViews>
  <sheetFormatPr defaultColWidth="9.1796875" defaultRowHeight="14.5" x14ac:dyDescent="0.35"/>
  <cols>
    <col min="1" max="1" width="5" style="106" customWidth="1"/>
    <col min="2" max="2" width="24.453125" style="1" customWidth="1"/>
    <col min="3" max="3" width="72.81640625" style="1" customWidth="1"/>
    <col min="4" max="4" width="33.453125" style="1" customWidth="1"/>
    <col min="5" max="5" width="15.81640625" style="1" customWidth="1"/>
    <col min="6" max="6" width="42" style="1" customWidth="1"/>
    <col min="7" max="7" width="10.08984375" style="1" customWidth="1"/>
    <col min="8" max="8" width="8.1796875" style="1" customWidth="1"/>
    <col min="9" max="9" width="10.453125" style="1" customWidth="1"/>
    <col min="10" max="10" width="5.08984375" style="1" customWidth="1"/>
    <col min="11" max="11" width="14.54296875" style="1" customWidth="1"/>
    <col min="12" max="16384" width="9.1796875" style="1"/>
  </cols>
  <sheetData>
    <row r="1" spans="1:17" ht="17.25" customHeight="1" x14ac:dyDescent="0.35">
      <c r="K1" s="80" t="s">
        <v>84</v>
      </c>
    </row>
    <row r="2" spans="1:17" ht="17.25" customHeight="1" x14ac:dyDescent="0.35">
      <c r="K2" s="80" t="s">
        <v>85</v>
      </c>
    </row>
    <row r="3" spans="1:17" x14ac:dyDescent="0.35">
      <c r="A3" s="107" t="s">
        <v>63</v>
      </c>
      <c r="B3" s="90"/>
      <c r="C3" s="78"/>
    </row>
    <row r="4" spans="1:17" x14ac:dyDescent="0.35">
      <c r="A4" s="108" t="s">
        <v>64</v>
      </c>
      <c r="C4" s="79"/>
    </row>
    <row r="5" spans="1:17" x14ac:dyDescent="0.35">
      <c r="A5" s="107" t="s">
        <v>65</v>
      </c>
      <c r="B5" s="90"/>
      <c r="C5" s="78"/>
    </row>
    <row r="6" spans="1:17" ht="32.5" customHeight="1" x14ac:dyDescent="0.35">
      <c r="A6" s="252" t="s">
        <v>80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17" ht="30" customHeight="1" x14ac:dyDescent="0.35">
      <c r="A7" s="255" t="s">
        <v>77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</row>
    <row r="8" spans="1:17" ht="19" thickBot="1" x14ac:dyDescent="0.4">
      <c r="A8" s="256" t="s">
        <v>66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</row>
    <row r="9" spans="1:17" s="81" customFormat="1" ht="26" customHeight="1" x14ac:dyDescent="0.35">
      <c r="A9" s="109" t="s">
        <v>156</v>
      </c>
      <c r="B9" s="85" t="s">
        <v>51</v>
      </c>
      <c r="C9" s="86" t="s">
        <v>71</v>
      </c>
      <c r="D9" s="86" t="s">
        <v>75</v>
      </c>
      <c r="E9" s="86" t="s">
        <v>136</v>
      </c>
      <c r="F9" s="86" t="s">
        <v>67</v>
      </c>
      <c r="G9" s="92" t="s">
        <v>78</v>
      </c>
      <c r="H9" s="92" t="s">
        <v>73</v>
      </c>
      <c r="I9" s="92" t="s">
        <v>147</v>
      </c>
      <c r="J9" s="92" t="s">
        <v>69</v>
      </c>
      <c r="K9" s="59" t="s">
        <v>54</v>
      </c>
    </row>
    <row r="10" spans="1:17" s="81" customFormat="1" x14ac:dyDescent="0.35">
      <c r="A10" s="110" t="s">
        <v>74</v>
      </c>
      <c r="B10" s="82" t="s">
        <v>52</v>
      </c>
      <c r="C10" s="83" t="s">
        <v>52</v>
      </c>
      <c r="D10" s="83" t="s">
        <v>52</v>
      </c>
      <c r="E10" s="83" t="s">
        <v>74</v>
      </c>
      <c r="F10" s="83" t="s">
        <v>52</v>
      </c>
      <c r="G10" s="93" t="s">
        <v>74</v>
      </c>
      <c r="H10" s="93" t="s">
        <v>74</v>
      </c>
      <c r="I10" s="93" t="s">
        <v>74</v>
      </c>
      <c r="J10" s="84" t="s">
        <v>52</v>
      </c>
      <c r="K10" s="60" t="s">
        <v>52</v>
      </c>
    </row>
    <row r="11" spans="1:17" s="81" customFormat="1" ht="28" customHeight="1" x14ac:dyDescent="0.35">
      <c r="A11" s="111" t="s">
        <v>50</v>
      </c>
      <c r="B11" s="82" t="s">
        <v>53</v>
      </c>
      <c r="C11" s="83" t="s">
        <v>72</v>
      </c>
      <c r="D11" s="83" t="s">
        <v>76</v>
      </c>
      <c r="E11" s="83" t="s">
        <v>137</v>
      </c>
      <c r="F11" s="83" t="s">
        <v>68</v>
      </c>
      <c r="G11" s="93" t="s">
        <v>79</v>
      </c>
      <c r="H11" s="93" t="s">
        <v>152</v>
      </c>
      <c r="I11" s="93" t="s">
        <v>148</v>
      </c>
      <c r="J11" s="93" t="s">
        <v>70</v>
      </c>
      <c r="K11" s="60" t="s">
        <v>55</v>
      </c>
    </row>
    <row r="12" spans="1:17" ht="15" thickBot="1" x14ac:dyDescent="0.4">
      <c r="A12" s="137">
        <v>1</v>
      </c>
      <c r="B12" s="138">
        <v>2</v>
      </c>
      <c r="C12" s="138">
        <v>3</v>
      </c>
      <c r="D12" s="138">
        <v>4</v>
      </c>
      <c r="E12" s="138">
        <v>5</v>
      </c>
      <c r="F12" s="138">
        <v>6</v>
      </c>
      <c r="G12" s="138">
        <v>7</v>
      </c>
      <c r="H12" s="138">
        <v>8</v>
      </c>
      <c r="I12" s="138">
        <v>9</v>
      </c>
      <c r="J12" s="138">
        <v>10</v>
      </c>
      <c r="K12" s="139">
        <v>11</v>
      </c>
    </row>
    <row r="13" spans="1:17" ht="24" thickBot="1" x14ac:dyDescent="0.4">
      <c r="A13" s="249" t="s">
        <v>81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1"/>
    </row>
    <row r="14" spans="1:17" ht="30" customHeight="1" x14ac:dyDescent="0.35">
      <c r="A14" s="195" t="s">
        <v>92</v>
      </c>
      <c r="B14" s="141" t="s">
        <v>157</v>
      </c>
      <c r="C14" s="187" t="s">
        <v>153</v>
      </c>
      <c r="D14" s="145" t="s">
        <v>158</v>
      </c>
      <c r="E14" s="189" t="s">
        <v>151</v>
      </c>
      <c r="F14" s="180"/>
      <c r="G14" s="116"/>
      <c r="H14" s="116"/>
      <c r="I14" s="180"/>
      <c r="J14" s="180">
        <v>2</v>
      </c>
      <c r="K14" s="89">
        <f>I14*J14</f>
        <v>0</v>
      </c>
      <c r="N14" s="45"/>
      <c r="O14" s="45"/>
      <c r="P14" s="45"/>
      <c r="Q14" s="45"/>
    </row>
    <row r="15" spans="1:17" ht="99.5" customHeight="1" x14ac:dyDescent="0.35">
      <c r="A15" s="196"/>
      <c r="B15" s="133" t="s">
        <v>149</v>
      </c>
      <c r="C15" s="188"/>
      <c r="D15" s="123"/>
      <c r="E15" s="190"/>
      <c r="F15" s="181"/>
      <c r="G15" s="121"/>
      <c r="H15" s="121"/>
      <c r="I15" s="181"/>
      <c r="J15" s="181"/>
      <c r="K15" s="87">
        <v>0</v>
      </c>
    </row>
    <row r="16" spans="1:17" ht="16" customHeight="1" thickBot="1" x14ac:dyDescent="0.4">
      <c r="A16" s="228"/>
      <c r="B16" s="213" t="s">
        <v>113</v>
      </c>
      <c r="C16" s="214"/>
      <c r="D16" s="214"/>
      <c r="E16" s="214"/>
      <c r="F16" s="214"/>
      <c r="G16" s="214"/>
      <c r="H16" s="214"/>
      <c r="I16" s="122"/>
      <c r="J16" s="210">
        <f>SUM(K14:K15)</f>
        <v>0</v>
      </c>
      <c r="K16" s="211"/>
    </row>
    <row r="17" spans="1:17" ht="44.5" customHeight="1" x14ac:dyDescent="0.35">
      <c r="A17" s="196" t="s">
        <v>93</v>
      </c>
      <c r="B17" s="140" t="s">
        <v>159</v>
      </c>
      <c r="C17" s="257" t="s">
        <v>82</v>
      </c>
      <c r="D17" s="146" t="s">
        <v>160</v>
      </c>
      <c r="E17" s="194" t="s">
        <v>150</v>
      </c>
      <c r="F17" s="182"/>
      <c r="G17" s="117"/>
      <c r="H17" s="117"/>
      <c r="I17" s="182"/>
      <c r="J17" s="182">
        <v>2</v>
      </c>
      <c r="K17" s="96">
        <f>I17*J17</f>
        <v>0</v>
      </c>
    </row>
    <row r="18" spans="1:17" ht="96.5" customHeight="1" x14ac:dyDescent="0.35">
      <c r="A18" s="196"/>
      <c r="B18" s="133" t="s">
        <v>149</v>
      </c>
      <c r="C18" s="230"/>
      <c r="D18" s="124"/>
      <c r="E18" s="190"/>
      <c r="F18" s="181"/>
      <c r="G18" s="97"/>
      <c r="H18" s="91"/>
      <c r="I18" s="181"/>
      <c r="J18" s="181"/>
      <c r="K18" s="87">
        <v>0</v>
      </c>
    </row>
    <row r="19" spans="1:17" ht="16" customHeight="1" thickBot="1" x14ac:dyDescent="0.4">
      <c r="A19" s="228"/>
      <c r="B19" s="213" t="s">
        <v>114</v>
      </c>
      <c r="C19" s="214"/>
      <c r="D19" s="214"/>
      <c r="E19" s="214"/>
      <c r="F19" s="214"/>
      <c r="G19" s="214"/>
      <c r="H19" s="222"/>
      <c r="I19" s="122"/>
      <c r="J19" s="210">
        <f>SUM(K17:K18)</f>
        <v>0</v>
      </c>
      <c r="K19" s="211"/>
    </row>
    <row r="20" spans="1:17" ht="29" customHeight="1" x14ac:dyDescent="0.35">
      <c r="A20" s="195" t="s">
        <v>94</v>
      </c>
      <c r="B20" s="88" t="s">
        <v>161</v>
      </c>
      <c r="C20" s="187" t="s">
        <v>164</v>
      </c>
      <c r="D20" s="115" t="s">
        <v>163</v>
      </c>
      <c r="E20" s="189" t="s">
        <v>151</v>
      </c>
      <c r="F20" s="180"/>
      <c r="G20" s="98"/>
      <c r="H20" s="94"/>
      <c r="I20" s="180"/>
      <c r="J20" s="180">
        <v>2</v>
      </c>
      <c r="K20" s="89">
        <f>I20*J20</f>
        <v>0</v>
      </c>
    </row>
    <row r="21" spans="1:17" ht="99.5" customHeight="1" x14ac:dyDescent="0.35">
      <c r="A21" s="196"/>
      <c r="B21" s="143" t="s">
        <v>149</v>
      </c>
      <c r="C21" s="188"/>
      <c r="D21" s="119"/>
      <c r="E21" s="190"/>
      <c r="F21" s="182"/>
      <c r="G21" s="100"/>
      <c r="H21" s="100"/>
      <c r="I21" s="181"/>
      <c r="J21" s="181"/>
      <c r="K21" s="87">
        <v>0</v>
      </c>
    </row>
    <row r="22" spans="1:17" ht="19" customHeight="1" thickBot="1" x14ac:dyDescent="0.4">
      <c r="A22" s="254"/>
      <c r="B22" s="244" t="s">
        <v>115</v>
      </c>
      <c r="C22" s="235"/>
      <c r="D22" s="235"/>
      <c r="E22" s="214"/>
      <c r="F22" s="214"/>
      <c r="G22" s="214"/>
      <c r="H22" s="222"/>
      <c r="I22" s="142"/>
      <c r="J22" s="210">
        <f>SUM(K20:K21)</f>
        <v>0</v>
      </c>
      <c r="K22" s="211"/>
    </row>
    <row r="23" spans="1:17" ht="29" customHeight="1" x14ac:dyDescent="0.35">
      <c r="A23" s="258" t="s">
        <v>95</v>
      </c>
      <c r="B23" s="141" t="s">
        <v>167</v>
      </c>
      <c r="C23" s="259" t="s">
        <v>165</v>
      </c>
      <c r="D23" s="151" t="s">
        <v>162</v>
      </c>
      <c r="E23" s="189" t="s">
        <v>151</v>
      </c>
      <c r="F23" s="183"/>
      <c r="G23" s="183"/>
      <c r="H23" s="183"/>
      <c r="I23" s="183"/>
      <c r="J23" s="233">
        <v>2</v>
      </c>
      <c r="K23" s="125">
        <f>I23*J23</f>
        <v>0</v>
      </c>
      <c r="N23" s="45"/>
      <c r="O23" s="45"/>
      <c r="P23" s="45"/>
      <c r="Q23" s="45"/>
    </row>
    <row r="24" spans="1:17" ht="100.5" customHeight="1" x14ac:dyDescent="0.35">
      <c r="A24" s="198"/>
      <c r="B24" s="143" t="s">
        <v>149</v>
      </c>
      <c r="C24" s="237"/>
      <c r="D24" s="144"/>
      <c r="E24" s="190"/>
      <c r="F24" s="184"/>
      <c r="G24" s="184"/>
      <c r="H24" s="184"/>
      <c r="I24" s="184"/>
      <c r="J24" s="234"/>
      <c r="K24" s="105">
        <v>0</v>
      </c>
    </row>
    <row r="25" spans="1:17" ht="17.5" customHeight="1" thickBot="1" x14ac:dyDescent="0.4">
      <c r="A25" s="199"/>
      <c r="B25" s="244" t="s">
        <v>116</v>
      </c>
      <c r="C25" s="235"/>
      <c r="D25" s="235"/>
      <c r="E25" s="235"/>
      <c r="F25" s="235"/>
      <c r="G25" s="235"/>
      <c r="H25" s="245"/>
      <c r="I25" s="142"/>
      <c r="J25" s="210">
        <f>SUM(K23:K24)</f>
        <v>0</v>
      </c>
      <c r="K25" s="211"/>
    </row>
    <row r="26" spans="1:17" ht="29" customHeight="1" x14ac:dyDescent="0.35">
      <c r="A26" s="195" t="s">
        <v>96</v>
      </c>
      <c r="B26" s="88" t="s">
        <v>166</v>
      </c>
      <c r="C26" s="229" t="s">
        <v>169</v>
      </c>
      <c r="D26" s="120" t="s">
        <v>170</v>
      </c>
      <c r="E26" s="189" t="s">
        <v>151</v>
      </c>
      <c r="F26" s="180"/>
      <c r="G26" s="99"/>
      <c r="H26" s="99"/>
      <c r="I26" s="180"/>
      <c r="J26" s="180">
        <v>1</v>
      </c>
      <c r="K26" s="89">
        <f>I26*J26</f>
        <v>0</v>
      </c>
    </row>
    <row r="27" spans="1:17" ht="99" customHeight="1" x14ac:dyDescent="0.35">
      <c r="A27" s="196"/>
      <c r="B27" s="133" t="s">
        <v>149</v>
      </c>
      <c r="C27" s="230"/>
      <c r="D27" s="119"/>
      <c r="E27" s="190"/>
      <c r="F27" s="181"/>
      <c r="G27" s="101"/>
      <c r="H27" s="101"/>
      <c r="I27" s="181"/>
      <c r="J27" s="181"/>
      <c r="K27" s="87">
        <v>0</v>
      </c>
    </row>
    <row r="28" spans="1:17" ht="15" thickBot="1" x14ac:dyDescent="0.4">
      <c r="A28" s="228"/>
      <c r="B28" s="213" t="s">
        <v>117</v>
      </c>
      <c r="C28" s="214"/>
      <c r="D28" s="214"/>
      <c r="E28" s="214"/>
      <c r="F28" s="214"/>
      <c r="G28" s="214"/>
      <c r="H28" s="222"/>
      <c r="I28" s="142"/>
      <c r="J28" s="210">
        <f>SUM(K26:K27)</f>
        <v>0</v>
      </c>
      <c r="K28" s="211"/>
    </row>
    <row r="29" spans="1:17" ht="29.5" customHeight="1" x14ac:dyDescent="0.35">
      <c r="A29" s="239" t="s">
        <v>97</v>
      </c>
      <c r="B29" s="88" t="s">
        <v>168</v>
      </c>
      <c r="C29" s="187" t="s">
        <v>171</v>
      </c>
      <c r="D29" s="120" t="s">
        <v>172</v>
      </c>
      <c r="E29" s="189" t="s">
        <v>151</v>
      </c>
      <c r="F29" s="180"/>
      <c r="G29" s="99"/>
      <c r="H29" s="99"/>
      <c r="I29" s="180"/>
      <c r="J29" s="180">
        <v>1</v>
      </c>
      <c r="K29" s="89">
        <f>I29*J29</f>
        <v>0</v>
      </c>
    </row>
    <row r="30" spans="1:17" ht="100" customHeight="1" x14ac:dyDescent="0.35">
      <c r="A30" s="240"/>
      <c r="B30" s="133" t="s">
        <v>149</v>
      </c>
      <c r="C30" s="188"/>
      <c r="D30" s="119"/>
      <c r="E30" s="190"/>
      <c r="F30" s="181"/>
      <c r="G30" s="101"/>
      <c r="H30" s="101"/>
      <c r="I30" s="181"/>
      <c r="J30" s="181"/>
      <c r="K30" s="87">
        <v>0</v>
      </c>
    </row>
    <row r="31" spans="1:17" ht="15" thickBot="1" x14ac:dyDescent="0.4">
      <c r="A31" s="241"/>
      <c r="B31" s="213" t="s">
        <v>118</v>
      </c>
      <c r="C31" s="214"/>
      <c r="D31" s="214"/>
      <c r="E31" s="214"/>
      <c r="F31" s="214"/>
      <c r="G31" s="214"/>
      <c r="H31" s="222"/>
      <c r="I31" s="142"/>
      <c r="J31" s="210">
        <f>SUM(K29:K30)</f>
        <v>0</v>
      </c>
      <c r="K31" s="211"/>
    </row>
    <row r="32" spans="1:17" ht="48.5" customHeight="1" x14ac:dyDescent="0.35">
      <c r="A32" s="260" t="s">
        <v>98</v>
      </c>
      <c r="B32" s="88" t="s">
        <v>177</v>
      </c>
      <c r="C32" s="242" t="s">
        <v>234</v>
      </c>
      <c r="D32" s="148" t="s">
        <v>178</v>
      </c>
      <c r="E32" s="189" t="s">
        <v>151</v>
      </c>
      <c r="F32" s="180"/>
      <c r="G32" s="116"/>
      <c r="H32" s="116"/>
      <c r="I32" s="180"/>
      <c r="J32" s="180">
        <v>7</v>
      </c>
      <c r="K32" s="89">
        <f>I32*J32</f>
        <v>0</v>
      </c>
    </row>
    <row r="33" spans="1:17" ht="137" customHeight="1" x14ac:dyDescent="0.35">
      <c r="A33" s="261"/>
      <c r="B33" s="133" t="s">
        <v>149</v>
      </c>
      <c r="C33" s="243"/>
      <c r="D33" s="119"/>
      <c r="E33" s="190"/>
      <c r="F33" s="181"/>
      <c r="G33" s="121"/>
      <c r="H33" s="121"/>
      <c r="I33" s="181"/>
      <c r="J33" s="181"/>
      <c r="K33" s="87">
        <v>0</v>
      </c>
      <c r="L33" s="45"/>
    </row>
    <row r="34" spans="1:17" ht="15" thickBot="1" x14ac:dyDescent="0.4">
      <c r="A34" s="262"/>
      <c r="B34" s="213" t="s">
        <v>119</v>
      </c>
      <c r="C34" s="214"/>
      <c r="D34" s="214"/>
      <c r="E34" s="214"/>
      <c r="F34" s="214"/>
      <c r="G34" s="214"/>
      <c r="H34" s="214"/>
      <c r="I34" s="142"/>
      <c r="J34" s="210">
        <f>SUM(K32:K33)</f>
        <v>0</v>
      </c>
      <c r="K34" s="211"/>
    </row>
    <row r="35" spans="1:17" ht="45" customHeight="1" x14ac:dyDescent="0.35">
      <c r="A35" s="269" t="s">
        <v>99</v>
      </c>
      <c r="B35" s="95" t="s">
        <v>86</v>
      </c>
      <c r="C35" s="270" t="s">
        <v>180</v>
      </c>
      <c r="D35" s="148" t="s">
        <v>179</v>
      </c>
      <c r="E35" s="194" t="s">
        <v>181</v>
      </c>
      <c r="F35" s="182"/>
      <c r="G35" s="182"/>
      <c r="H35" s="274"/>
      <c r="I35" s="185"/>
      <c r="J35" s="180">
        <v>2</v>
      </c>
      <c r="K35" s="89">
        <f>I35*J35</f>
        <v>0</v>
      </c>
      <c r="N35" s="45"/>
      <c r="O35" s="45"/>
      <c r="P35" s="45"/>
      <c r="Q35" s="45"/>
    </row>
    <row r="36" spans="1:17" ht="173.5" customHeight="1" thickBot="1" x14ac:dyDescent="0.4">
      <c r="A36" s="254"/>
      <c r="B36" s="133" t="s">
        <v>149</v>
      </c>
      <c r="C36" s="271"/>
      <c r="D36" s="118"/>
      <c r="E36" s="263"/>
      <c r="F36" s="182"/>
      <c r="G36" s="182"/>
      <c r="H36" s="274"/>
      <c r="I36" s="186"/>
      <c r="J36" s="181"/>
      <c r="K36" s="87">
        <v>0</v>
      </c>
    </row>
    <row r="37" spans="1:17" ht="16" customHeight="1" thickBot="1" x14ac:dyDescent="0.4">
      <c r="A37" s="254"/>
      <c r="B37" s="207" t="s">
        <v>120</v>
      </c>
      <c r="C37" s="208"/>
      <c r="D37" s="208"/>
      <c r="E37" s="208"/>
      <c r="F37" s="208"/>
      <c r="G37" s="208"/>
      <c r="H37" s="208"/>
      <c r="I37" s="150"/>
      <c r="J37" s="272">
        <f>SUM(K35:K36)</f>
        <v>0</v>
      </c>
      <c r="K37" s="273"/>
    </row>
    <row r="38" spans="1:17" ht="22.5" customHeight="1" thickBot="1" x14ac:dyDescent="0.55000000000000004">
      <c r="A38" s="135"/>
      <c r="B38" s="220" t="s">
        <v>121</v>
      </c>
      <c r="C38" s="215"/>
      <c r="D38" s="215"/>
      <c r="E38" s="215"/>
      <c r="F38" s="215"/>
      <c r="G38" s="215"/>
      <c r="H38" s="221"/>
      <c r="I38" s="149"/>
      <c r="J38" s="218">
        <f>SUM(J16+J19+J22+J25+J28+J31+J34+J37)</f>
        <v>0</v>
      </c>
      <c r="K38" s="219"/>
    </row>
    <row r="39" spans="1:17" ht="26.5" thickBot="1" x14ac:dyDescent="0.65">
      <c r="A39" s="266" t="s">
        <v>83</v>
      </c>
      <c r="B39" s="267"/>
      <c r="C39" s="267"/>
      <c r="D39" s="267"/>
      <c r="E39" s="267"/>
      <c r="F39" s="267"/>
      <c r="G39" s="267"/>
      <c r="H39" s="267"/>
      <c r="I39" s="267"/>
      <c r="J39" s="267"/>
      <c r="K39" s="268"/>
    </row>
    <row r="40" spans="1:17" ht="17.5" customHeight="1" x14ac:dyDescent="0.35">
      <c r="A40" s="195" t="s">
        <v>100</v>
      </c>
      <c r="B40" s="88" t="s">
        <v>185</v>
      </c>
      <c r="C40" s="229" t="s">
        <v>87</v>
      </c>
      <c r="D40" s="145" t="s">
        <v>182</v>
      </c>
      <c r="E40" s="189" t="s">
        <v>151</v>
      </c>
      <c r="F40" s="180"/>
      <c r="G40" s="103"/>
      <c r="H40" s="103"/>
      <c r="I40" s="180"/>
      <c r="J40" s="180">
        <v>1</v>
      </c>
      <c r="K40" s="89">
        <f>I40*J40</f>
        <v>0</v>
      </c>
    </row>
    <row r="41" spans="1:17" ht="104.5" customHeight="1" x14ac:dyDescent="0.35">
      <c r="A41" s="196"/>
      <c r="B41" s="133" t="s">
        <v>149</v>
      </c>
      <c r="C41" s="230"/>
      <c r="D41" s="124"/>
      <c r="E41" s="190"/>
      <c r="F41" s="181"/>
      <c r="G41" s="102"/>
      <c r="H41" s="102"/>
      <c r="I41" s="181"/>
      <c r="J41" s="181"/>
      <c r="K41" s="87">
        <v>0</v>
      </c>
    </row>
    <row r="42" spans="1:17" ht="19" customHeight="1" thickBot="1" x14ac:dyDescent="0.4">
      <c r="A42" s="228"/>
      <c r="B42" s="213" t="s">
        <v>122</v>
      </c>
      <c r="C42" s="214"/>
      <c r="D42" s="214"/>
      <c r="E42" s="214"/>
      <c r="F42" s="214"/>
      <c r="G42" s="214"/>
      <c r="H42" s="222"/>
      <c r="I42" s="142"/>
      <c r="J42" s="210">
        <f>SUM(K40:K41)</f>
        <v>0</v>
      </c>
      <c r="K42" s="211"/>
    </row>
    <row r="43" spans="1:17" ht="25.5" customHeight="1" x14ac:dyDescent="0.35">
      <c r="A43" s="195" t="s">
        <v>101</v>
      </c>
      <c r="B43" s="88" t="s">
        <v>186</v>
      </c>
      <c r="C43" s="259" t="s">
        <v>88</v>
      </c>
      <c r="D43" s="115" t="s">
        <v>183</v>
      </c>
      <c r="E43" s="264" t="s">
        <v>184</v>
      </c>
      <c r="F43" s="180"/>
      <c r="G43" s="116"/>
      <c r="H43" s="116"/>
      <c r="I43" s="180"/>
      <c r="J43" s="180">
        <v>2</v>
      </c>
      <c r="K43" s="89">
        <f>I43*J43</f>
        <v>0</v>
      </c>
    </row>
    <row r="44" spans="1:17" ht="107.5" customHeight="1" x14ac:dyDescent="0.35">
      <c r="A44" s="196"/>
      <c r="B44" s="143" t="s">
        <v>149</v>
      </c>
      <c r="C44" s="188"/>
      <c r="D44" s="119"/>
      <c r="E44" s="265"/>
      <c r="F44" s="181"/>
      <c r="G44" s="121"/>
      <c r="H44" s="121"/>
      <c r="I44" s="181"/>
      <c r="J44" s="181"/>
      <c r="K44" s="87">
        <v>0</v>
      </c>
    </row>
    <row r="45" spans="1:17" ht="16" customHeight="1" thickBot="1" x14ac:dyDescent="0.4">
      <c r="A45" s="197"/>
      <c r="B45" s="246" t="s">
        <v>123</v>
      </c>
      <c r="C45" s="247"/>
      <c r="D45" s="247"/>
      <c r="E45" s="247"/>
      <c r="F45" s="247"/>
      <c r="G45" s="247"/>
      <c r="H45" s="248"/>
      <c r="I45" s="122"/>
      <c r="J45" s="210">
        <f>SUM(K43:K44)</f>
        <v>0</v>
      </c>
      <c r="K45" s="211"/>
      <c r="N45" s="45"/>
      <c r="O45" s="45"/>
      <c r="P45" s="45"/>
      <c r="Q45" s="45"/>
    </row>
    <row r="46" spans="1:17" ht="27.5" customHeight="1" x14ac:dyDescent="0.35">
      <c r="A46" s="198" t="s">
        <v>102</v>
      </c>
      <c r="B46" s="95" t="s">
        <v>187</v>
      </c>
      <c r="C46" s="236" t="s">
        <v>191</v>
      </c>
      <c r="D46" s="147" t="s">
        <v>189</v>
      </c>
      <c r="E46" s="264" t="s">
        <v>190</v>
      </c>
      <c r="F46" s="193"/>
      <c r="G46" s="193"/>
      <c r="H46" s="193"/>
      <c r="I46" s="193"/>
      <c r="J46" s="233">
        <v>4</v>
      </c>
      <c r="K46" s="104">
        <f>I46*J46</f>
        <v>0</v>
      </c>
      <c r="N46" s="45"/>
      <c r="O46" s="45"/>
      <c r="P46" s="45"/>
      <c r="Q46" s="45"/>
    </row>
    <row r="47" spans="1:17" ht="101.5" customHeight="1" x14ac:dyDescent="0.35">
      <c r="A47" s="198"/>
      <c r="B47" s="133" t="s">
        <v>149</v>
      </c>
      <c r="C47" s="237"/>
      <c r="D47" s="123"/>
      <c r="E47" s="265"/>
      <c r="F47" s="184"/>
      <c r="G47" s="184"/>
      <c r="H47" s="184"/>
      <c r="I47" s="184"/>
      <c r="J47" s="234"/>
      <c r="K47" s="105">
        <v>0</v>
      </c>
    </row>
    <row r="48" spans="1:17" ht="16" customHeight="1" thickBot="1" x14ac:dyDescent="0.4">
      <c r="A48" s="199"/>
      <c r="B48" s="213" t="s">
        <v>124</v>
      </c>
      <c r="C48" s="214"/>
      <c r="D48" s="235"/>
      <c r="E48" s="235"/>
      <c r="F48" s="214"/>
      <c r="G48" s="214"/>
      <c r="H48" s="222"/>
      <c r="I48" s="122"/>
      <c r="J48" s="210">
        <f>SUM(K46:K47)</f>
        <v>0</v>
      </c>
      <c r="K48" s="211"/>
    </row>
    <row r="49" spans="1:17" ht="29" customHeight="1" x14ac:dyDescent="0.35">
      <c r="A49" s="195" t="s">
        <v>103</v>
      </c>
      <c r="B49" s="88" t="s">
        <v>188</v>
      </c>
      <c r="C49" s="229" t="s">
        <v>89</v>
      </c>
      <c r="D49" s="120" t="s">
        <v>195</v>
      </c>
      <c r="E49" s="189" t="s">
        <v>151</v>
      </c>
      <c r="F49" s="180"/>
      <c r="G49" s="103"/>
      <c r="H49" s="103"/>
      <c r="I49" s="180"/>
      <c r="J49" s="223">
        <v>2</v>
      </c>
      <c r="K49" s="89">
        <f>I49*J49</f>
        <v>0</v>
      </c>
    </row>
    <row r="50" spans="1:17" ht="96" customHeight="1" x14ac:dyDescent="0.35">
      <c r="A50" s="196"/>
      <c r="B50" s="133" t="s">
        <v>149</v>
      </c>
      <c r="C50" s="230"/>
      <c r="D50" s="119"/>
      <c r="E50" s="190"/>
      <c r="F50" s="181"/>
      <c r="G50" s="102"/>
      <c r="H50" s="102"/>
      <c r="I50" s="181"/>
      <c r="J50" s="224"/>
      <c r="K50" s="87">
        <v>0</v>
      </c>
      <c r="L50" s="45"/>
    </row>
    <row r="51" spans="1:17" ht="16.5" customHeight="1" thickBot="1" x14ac:dyDescent="0.4">
      <c r="A51" s="228"/>
      <c r="B51" s="213" t="s">
        <v>125</v>
      </c>
      <c r="C51" s="214"/>
      <c r="D51" s="214"/>
      <c r="E51" s="214"/>
      <c r="F51" s="214"/>
      <c r="G51" s="214"/>
      <c r="H51" s="222"/>
      <c r="I51" s="122"/>
      <c r="J51" s="210">
        <f>SUM(K49:K50)</f>
        <v>0</v>
      </c>
      <c r="K51" s="211"/>
    </row>
    <row r="52" spans="1:17" ht="29" customHeight="1" x14ac:dyDescent="0.35">
      <c r="A52" s="239" t="s">
        <v>104</v>
      </c>
      <c r="B52" s="88" t="s">
        <v>192</v>
      </c>
      <c r="C52" s="187" t="s">
        <v>193</v>
      </c>
      <c r="D52" s="148" t="s">
        <v>196</v>
      </c>
      <c r="E52" s="189" t="s">
        <v>146</v>
      </c>
      <c r="F52" s="180"/>
      <c r="G52" s="103"/>
      <c r="H52" s="103"/>
      <c r="I52" s="180"/>
      <c r="J52" s="180">
        <v>1</v>
      </c>
      <c r="K52" s="89">
        <f>I52*J52</f>
        <v>0</v>
      </c>
    </row>
    <row r="53" spans="1:17" ht="98.5" customHeight="1" x14ac:dyDescent="0.35">
      <c r="A53" s="240"/>
      <c r="B53" s="133" t="s">
        <v>149</v>
      </c>
      <c r="C53" s="188"/>
      <c r="D53" s="128"/>
      <c r="E53" s="190"/>
      <c r="F53" s="181"/>
      <c r="G53" s="102"/>
      <c r="H53" s="102"/>
      <c r="I53" s="181"/>
      <c r="J53" s="181"/>
      <c r="K53" s="87">
        <v>0</v>
      </c>
    </row>
    <row r="54" spans="1:17" ht="15" thickBot="1" x14ac:dyDescent="0.4">
      <c r="A54" s="241"/>
      <c r="B54" s="213" t="s">
        <v>126</v>
      </c>
      <c r="C54" s="214"/>
      <c r="D54" s="214"/>
      <c r="E54" s="214"/>
      <c r="F54" s="214"/>
      <c r="G54" s="214"/>
      <c r="H54" s="222"/>
      <c r="I54" s="130"/>
      <c r="J54" s="210">
        <f>SUM(K52:K53)</f>
        <v>0</v>
      </c>
      <c r="K54" s="211"/>
    </row>
    <row r="55" spans="1:17" ht="39" customHeight="1" x14ac:dyDescent="0.35">
      <c r="A55" s="177" t="s">
        <v>105</v>
      </c>
      <c r="B55" s="88" t="s">
        <v>194</v>
      </c>
      <c r="C55" s="187" t="s">
        <v>90</v>
      </c>
      <c r="D55" s="147" t="s">
        <v>197</v>
      </c>
      <c r="E55" s="189" t="s">
        <v>146</v>
      </c>
      <c r="F55" s="180"/>
      <c r="G55" s="103"/>
      <c r="H55" s="103"/>
      <c r="I55" s="180"/>
      <c r="J55" s="180">
        <v>1</v>
      </c>
      <c r="K55" s="89">
        <f>I55*J55</f>
        <v>0</v>
      </c>
    </row>
    <row r="56" spans="1:17" ht="98.5" customHeight="1" x14ac:dyDescent="0.35">
      <c r="A56" s="178"/>
      <c r="B56" s="133" t="s">
        <v>149</v>
      </c>
      <c r="C56" s="188"/>
      <c r="D56" s="128"/>
      <c r="E56" s="190"/>
      <c r="F56" s="181"/>
      <c r="G56" s="102"/>
      <c r="H56" s="102"/>
      <c r="I56" s="181"/>
      <c r="J56" s="181"/>
      <c r="K56" s="87">
        <v>0</v>
      </c>
    </row>
    <row r="57" spans="1:17" ht="15" thickBot="1" x14ac:dyDescent="0.4">
      <c r="A57" s="112"/>
      <c r="B57" s="213" t="s">
        <v>127</v>
      </c>
      <c r="C57" s="214"/>
      <c r="D57" s="214"/>
      <c r="E57" s="214"/>
      <c r="F57" s="214"/>
      <c r="G57" s="214"/>
      <c r="H57" s="222"/>
      <c r="I57" s="130"/>
      <c r="J57" s="210">
        <f>SUM(K55:K56)</f>
        <v>0</v>
      </c>
      <c r="K57" s="211"/>
    </row>
    <row r="58" spans="1:17" ht="26" customHeight="1" x14ac:dyDescent="0.35">
      <c r="A58" s="195" t="s">
        <v>106</v>
      </c>
      <c r="B58" s="88" t="s">
        <v>199</v>
      </c>
      <c r="C58" s="238" t="s">
        <v>200</v>
      </c>
      <c r="D58" s="129" t="s">
        <v>198</v>
      </c>
      <c r="E58" s="189" t="s">
        <v>146</v>
      </c>
      <c r="F58" s="180"/>
      <c r="G58" s="103"/>
      <c r="H58" s="103"/>
      <c r="I58" s="180"/>
      <c r="J58" s="180">
        <v>2</v>
      </c>
      <c r="K58" s="89">
        <f>I58*J58</f>
        <v>0</v>
      </c>
    </row>
    <row r="59" spans="1:17" ht="102" customHeight="1" x14ac:dyDescent="0.35">
      <c r="A59" s="196"/>
      <c r="B59" s="133" t="s">
        <v>149</v>
      </c>
      <c r="C59" s="230"/>
      <c r="D59" s="132"/>
      <c r="E59" s="190"/>
      <c r="F59" s="181"/>
      <c r="G59" s="102"/>
      <c r="H59" s="102"/>
      <c r="I59" s="181"/>
      <c r="J59" s="181"/>
      <c r="K59" s="87">
        <v>0</v>
      </c>
    </row>
    <row r="60" spans="1:17" ht="19" customHeight="1" thickBot="1" x14ac:dyDescent="0.4">
      <c r="A60" s="228"/>
      <c r="B60" s="213" t="s">
        <v>128</v>
      </c>
      <c r="C60" s="214"/>
      <c r="D60" s="214"/>
      <c r="E60" s="214"/>
      <c r="F60" s="214"/>
      <c r="G60" s="214"/>
      <c r="H60" s="222"/>
      <c r="I60" s="130"/>
      <c r="J60" s="210">
        <f>SUM(K58:K59)</f>
        <v>0</v>
      </c>
      <c r="K60" s="211"/>
    </row>
    <row r="61" spans="1:17" ht="29" x14ac:dyDescent="0.35">
      <c r="A61" s="195" t="s">
        <v>107</v>
      </c>
      <c r="B61" s="88" t="s">
        <v>91</v>
      </c>
      <c r="C61" s="187" t="s">
        <v>202</v>
      </c>
      <c r="D61" s="145" t="s">
        <v>201</v>
      </c>
      <c r="E61" s="189" t="s">
        <v>146</v>
      </c>
      <c r="F61" s="180"/>
      <c r="G61" s="126"/>
      <c r="H61" s="126"/>
      <c r="I61" s="180"/>
      <c r="J61" s="180">
        <v>1</v>
      </c>
      <c r="K61" s="89">
        <f>I61*J61</f>
        <v>0</v>
      </c>
    </row>
    <row r="62" spans="1:17" ht="105" customHeight="1" x14ac:dyDescent="0.35">
      <c r="A62" s="196"/>
      <c r="B62" s="143" t="s">
        <v>149</v>
      </c>
      <c r="C62" s="188"/>
      <c r="D62" s="128"/>
      <c r="E62" s="190"/>
      <c r="F62" s="181"/>
      <c r="G62" s="127"/>
      <c r="H62" s="127"/>
      <c r="I62" s="181"/>
      <c r="J62" s="181"/>
      <c r="K62" s="87">
        <v>0</v>
      </c>
    </row>
    <row r="63" spans="1:17" ht="19" customHeight="1" thickBot="1" x14ac:dyDescent="0.4">
      <c r="A63" s="197"/>
      <c r="B63" s="231" t="s">
        <v>129</v>
      </c>
      <c r="C63" s="232"/>
      <c r="D63" s="232"/>
      <c r="E63" s="232"/>
      <c r="F63" s="232"/>
      <c r="G63" s="232"/>
      <c r="H63" s="232"/>
      <c r="I63" s="130"/>
      <c r="J63" s="210">
        <f>SUM(K61:K62)</f>
        <v>0</v>
      </c>
      <c r="K63" s="211"/>
      <c r="N63" s="45"/>
      <c r="O63" s="45"/>
      <c r="P63" s="45"/>
      <c r="Q63" s="45"/>
    </row>
    <row r="64" spans="1:17" ht="29" customHeight="1" x14ac:dyDescent="0.35">
      <c r="A64" s="198" t="s">
        <v>108</v>
      </c>
      <c r="B64" s="95" t="s">
        <v>203</v>
      </c>
      <c r="C64" s="236" t="s">
        <v>206</v>
      </c>
      <c r="D64" s="152" t="s">
        <v>207</v>
      </c>
      <c r="E64" s="194" t="s">
        <v>146</v>
      </c>
      <c r="F64" s="193"/>
      <c r="G64" s="193"/>
      <c r="H64" s="193"/>
      <c r="I64" s="193"/>
      <c r="J64" s="233">
        <v>1</v>
      </c>
      <c r="K64" s="104">
        <f>I64*J64</f>
        <v>0</v>
      </c>
      <c r="N64" s="45"/>
      <c r="O64" s="45"/>
      <c r="P64" s="45"/>
      <c r="Q64" s="45"/>
    </row>
    <row r="65" spans="1:12" ht="102.5" customHeight="1" thickBot="1" x14ac:dyDescent="0.4">
      <c r="A65" s="198"/>
      <c r="B65" s="133" t="s">
        <v>149</v>
      </c>
      <c r="C65" s="237"/>
      <c r="D65" s="131"/>
      <c r="E65" s="190"/>
      <c r="F65" s="184"/>
      <c r="G65" s="184"/>
      <c r="H65" s="184"/>
      <c r="I65" s="184"/>
      <c r="J65" s="234"/>
      <c r="K65" s="105">
        <v>0</v>
      </c>
    </row>
    <row r="66" spans="1:12" ht="16" customHeight="1" thickBot="1" x14ac:dyDescent="0.4">
      <c r="A66" s="199"/>
      <c r="B66" s="213" t="s">
        <v>130</v>
      </c>
      <c r="C66" s="214"/>
      <c r="D66" s="235"/>
      <c r="E66" s="235"/>
      <c r="F66" s="214"/>
      <c r="G66" s="214"/>
      <c r="H66" s="222"/>
      <c r="I66" s="130"/>
      <c r="J66" s="210">
        <f>SUM(K64:K65)</f>
        <v>0</v>
      </c>
      <c r="K66" s="211"/>
    </row>
    <row r="67" spans="1:12" ht="29" customHeight="1" x14ac:dyDescent="0.35">
      <c r="A67" s="195" t="s">
        <v>109</v>
      </c>
      <c r="B67" s="88" t="s">
        <v>204</v>
      </c>
      <c r="C67" s="229" t="s">
        <v>205</v>
      </c>
      <c r="D67" s="129" t="s">
        <v>208</v>
      </c>
      <c r="E67" s="189" t="s">
        <v>146</v>
      </c>
      <c r="F67" s="180"/>
      <c r="G67" s="103"/>
      <c r="H67" s="103"/>
      <c r="I67" s="180"/>
      <c r="J67" s="180">
        <v>1</v>
      </c>
      <c r="K67" s="89">
        <f>I67*J67</f>
        <v>0</v>
      </c>
    </row>
    <row r="68" spans="1:12" ht="101" customHeight="1" x14ac:dyDescent="0.35">
      <c r="A68" s="196"/>
      <c r="B68" s="133" t="s">
        <v>149</v>
      </c>
      <c r="C68" s="230"/>
      <c r="D68" s="128"/>
      <c r="E68" s="190"/>
      <c r="F68" s="181"/>
      <c r="G68" s="102"/>
      <c r="H68" s="102"/>
      <c r="I68" s="181"/>
      <c r="J68" s="181"/>
      <c r="K68" s="87">
        <v>0</v>
      </c>
    </row>
    <row r="69" spans="1:12" ht="19" customHeight="1" thickBot="1" x14ac:dyDescent="0.4">
      <c r="A69" s="228"/>
      <c r="B69" s="213" t="s">
        <v>131</v>
      </c>
      <c r="C69" s="214"/>
      <c r="D69" s="214"/>
      <c r="E69" s="214"/>
      <c r="F69" s="214"/>
      <c r="G69" s="214"/>
      <c r="H69" s="222"/>
      <c r="I69" s="130"/>
      <c r="J69" s="210">
        <f>SUM(K67:K68)</f>
        <v>0</v>
      </c>
      <c r="K69" s="211"/>
    </row>
    <row r="70" spans="1:12" ht="16" customHeight="1" x14ac:dyDescent="0.35">
      <c r="A70" s="177" t="s">
        <v>110</v>
      </c>
      <c r="B70" s="88" t="s">
        <v>209</v>
      </c>
      <c r="C70" s="187" t="s">
        <v>210</v>
      </c>
      <c r="D70" s="148" t="s">
        <v>213</v>
      </c>
      <c r="E70" s="189" t="s">
        <v>146</v>
      </c>
      <c r="F70" s="180"/>
      <c r="G70" s="103"/>
      <c r="H70" s="103"/>
      <c r="I70" s="180"/>
      <c r="J70" s="180">
        <v>2</v>
      </c>
      <c r="K70" s="89">
        <f>I70*J70</f>
        <v>0</v>
      </c>
    </row>
    <row r="71" spans="1:12" ht="100" customHeight="1" x14ac:dyDescent="0.35">
      <c r="A71" s="178"/>
      <c r="B71" s="133" t="s">
        <v>149</v>
      </c>
      <c r="C71" s="188"/>
      <c r="D71" s="128"/>
      <c r="E71" s="190"/>
      <c r="F71" s="181"/>
      <c r="G71" s="102"/>
      <c r="H71" s="102"/>
      <c r="I71" s="181"/>
      <c r="J71" s="181"/>
      <c r="K71" s="87">
        <v>0</v>
      </c>
    </row>
    <row r="72" spans="1:12" ht="15" thickBot="1" x14ac:dyDescent="0.4">
      <c r="A72" s="179"/>
      <c r="B72" s="213" t="s">
        <v>132</v>
      </c>
      <c r="C72" s="214"/>
      <c r="D72" s="214"/>
      <c r="E72" s="214"/>
      <c r="F72" s="214"/>
      <c r="G72" s="214"/>
      <c r="H72" s="222"/>
      <c r="I72" s="130"/>
      <c r="J72" s="210">
        <f>SUM(K70:K71)</f>
        <v>0</v>
      </c>
      <c r="K72" s="211"/>
    </row>
    <row r="73" spans="1:12" ht="45.5" customHeight="1" x14ac:dyDescent="0.35">
      <c r="A73" s="177" t="s">
        <v>111</v>
      </c>
      <c r="B73" s="88" t="s">
        <v>211</v>
      </c>
      <c r="C73" s="187" t="s">
        <v>212</v>
      </c>
      <c r="D73" s="148" t="s">
        <v>214</v>
      </c>
      <c r="E73" s="189" t="s">
        <v>146</v>
      </c>
      <c r="F73" s="180"/>
      <c r="G73" s="103"/>
      <c r="H73" s="103"/>
      <c r="I73" s="180"/>
      <c r="J73" s="223">
        <v>2</v>
      </c>
      <c r="K73" s="89">
        <f>I73*J73</f>
        <v>0</v>
      </c>
    </row>
    <row r="74" spans="1:12" ht="99.5" customHeight="1" x14ac:dyDescent="0.35">
      <c r="A74" s="178"/>
      <c r="B74" s="133" t="s">
        <v>149</v>
      </c>
      <c r="C74" s="188"/>
      <c r="D74" s="128"/>
      <c r="E74" s="190"/>
      <c r="F74" s="181"/>
      <c r="G74" s="102"/>
      <c r="H74" s="102"/>
      <c r="I74" s="181"/>
      <c r="J74" s="224"/>
      <c r="K74" s="87">
        <v>0</v>
      </c>
      <c r="L74" s="45"/>
    </row>
    <row r="75" spans="1:12" ht="15" thickBot="1" x14ac:dyDescent="0.4">
      <c r="A75" s="179"/>
      <c r="B75" s="213" t="s">
        <v>133</v>
      </c>
      <c r="C75" s="214"/>
      <c r="D75" s="214"/>
      <c r="E75" s="214"/>
      <c r="F75" s="214"/>
      <c r="G75" s="214"/>
      <c r="H75" s="222"/>
      <c r="I75" s="130"/>
      <c r="J75" s="210">
        <f>SUM(K73:K74)</f>
        <v>0</v>
      </c>
      <c r="K75" s="211"/>
    </row>
    <row r="76" spans="1:12" ht="18" customHeight="1" x14ac:dyDescent="0.35">
      <c r="A76" s="177" t="s">
        <v>112</v>
      </c>
      <c r="B76" s="88" t="s">
        <v>215</v>
      </c>
      <c r="C76" s="187" t="s">
        <v>217</v>
      </c>
      <c r="D76" s="145" t="s">
        <v>216</v>
      </c>
      <c r="E76" s="189" t="s">
        <v>151</v>
      </c>
      <c r="F76" s="180"/>
      <c r="G76" s="103"/>
      <c r="H76" s="103"/>
      <c r="I76" s="180"/>
      <c r="J76" s="180">
        <v>2</v>
      </c>
      <c r="K76" s="89">
        <f>I76*J76</f>
        <v>0</v>
      </c>
    </row>
    <row r="77" spans="1:12" ht="100" customHeight="1" x14ac:dyDescent="0.35">
      <c r="A77" s="178"/>
      <c r="B77" s="133" t="s">
        <v>149</v>
      </c>
      <c r="C77" s="188"/>
      <c r="D77" s="128"/>
      <c r="E77" s="190"/>
      <c r="F77" s="181"/>
      <c r="G77" s="102"/>
      <c r="H77" s="102"/>
      <c r="I77" s="181"/>
      <c r="J77" s="181"/>
      <c r="K77" s="87">
        <v>0</v>
      </c>
    </row>
    <row r="78" spans="1:12" ht="15" thickBot="1" x14ac:dyDescent="0.4">
      <c r="A78" s="179"/>
      <c r="B78" s="207" t="s">
        <v>134</v>
      </c>
      <c r="C78" s="208"/>
      <c r="D78" s="208"/>
      <c r="E78" s="208"/>
      <c r="F78" s="208"/>
      <c r="G78" s="208"/>
      <c r="H78" s="209"/>
      <c r="I78" s="130"/>
      <c r="J78" s="210">
        <f>SUM(K76:K77)</f>
        <v>0</v>
      </c>
      <c r="K78" s="211"/>
    </row>
    <row r="79" spans="1:12" ht="20" customHeight="1" x14ac:dyDescent="0.35">
      <c r="A79" s="177" t="s">
        <v>221</v>
      </c>
      <c r="B79" s="88" t="s">
        <v>219</v>
      </c>
      <c r="C79" s="187" t="s">
        <v>220</v>
      </c>
      <c r="D79" s="148" t="s">
        <v>218</v>
      </c>
      <c r="E79" s="189" t="s">
        <v>146</v>
      </c>
      <c r="F79" s="180"/>
      <c r="G79" s="113"/>
      <c r="H79" s="113"/>
      <c r="I79" s="180"/>
      <c r="J79" s="180">
        <v>2</v>
      </c>
      <c r="K79" s="89">
        <f>I79*J79</f>
        <v>0</v>
      </c>
    </row>
    <row r="80" spans="1:12" ht="100" customHeight="1" x14ac:dyDescent="0.35">
      <c r="A80" s="178"/>
      <c r="B80" s="133" t="s">
        <v>149</v>
      </c>
      <c r="C80" s="188"/>
      <c r="D80" s="128"/>
      <c r="E80" s="190"/>
      <c r="F80" s="181"/>
      <c r="G80" s="114"/>
      <c r="H80" s="114"/>
      <c r="I80" s="181"/>
      <c r="J80" s="181"/>
      <c r="K80" s="87">
        <v>0</v>
      </c>
    </row>
    <row r="81" spans="1:12" ht="15" thickBot="1" x14ac:dyDescent="0.4">
      <c r="A81" s="179"/>
      <c r="B81" s="207" t="s">
        <v>142</v>
      </c>
      <c r="C81" s="208"/>
      <c r="D81" s="208"/>
      <c r="E81" s="208"/>
      <c r="F81" s="208"/>
      <c r="G81" s="208"/>
      <c r="H81" s="209"/>
      <c r="I81" s="130"/>
      <c r="J81" s="210">
        <f>SUM(K79:K80)</f>
        <v>0</v>
      </c>
      <c r="K81" s="211"/>
    </row>
    <row r="82" spans="1:12" ht="29" customHeight="1" x14ac:dyDescent="0.35">
      <c r="A82" s="177" t="s">
        <v>222</v>
      </c>
      <c r="B82" s="88" t="s">
        <v>224</v>
      </c>
      <c r="C82" s="191" t="s">
        <v>235</v>
      </c>
      <c r="D82" s="148" t="s">
        <v>223</v>
      </c>
      <c r="E82" s="189" t="s">
        <v>146</v>
      </c>
      <c r="F82" s="180"/>
      <c r="G82" s="113"/>
      <c r="H82" s="113"/>
      <c r="I82" s="180"/>
      <c r="J82" s="180">
        <v>1</v>
      </c>
      <c r="K82" s="89">
        <f>I82*J82</f>
        <v>0</v>
      </c>
    </row>
    <row r="83" spans="1:12" ht="187.5" customHeight="1" x14ac:dyDescent="0.35">
      <c r="A83" s="178"/>
      <c r="B83" s="133" t="s">
        <v>149</v>
      </c>
      <c r="C83" s="192"/>
      <c r="D83" s="128"/>
      <c r="E83" s="190"/>
      <c r="F83" s="181"/>
      <c r="G83" s="114"/>
      <c r="H83" s="114"/>
      <c r="I83" s="181"/>
      <c r="J83" s="181"/>
      <c r="K83" s="87">
        <v>0</v>
      </c>
      <c r="L83" s="45"/>
    </row>
    <row r="84" spans="1:12" ht="15" thickBot="1" x14ac:dyDescent="0.4">
      <c r="A84" s="179"/>
      <c r="B84" s="207" t="s">
        <v>143</v>
      </c>
      <c r="C84" s="208"/>
      <c r="D84" s="208"/>
      <c r="E84" s="208"/>
      <c r="F84" s="208"/>
      <c r="G84" s="208"/>
      <c r="H84" s="209"/>
      <c r="I84" s="130"/>
      <c r="J84" s="210">
        <f>SUM(K82:K83)</f>
        <v>0</v>
      </c>
      <c r="K84" s="211"/>
    </row>
    <row r="85" spans="1:12" ht="24.5" customHeight="1" x14ac:dyDescent="0.35">
      <c r="A85" s="177" t="s">
        <v>225</v>
      </c>
      <c r="B85" s="88" t="s">
        <v>228</v>
      </c>
      <c r="C85" s="191" t="s">
        <v>236</v>
      </c>
      <c r="D85" s="129" t="s">
        <v>230</v>
      </c>
      <c r="E85" s="189" t="s">
        <v>146</v>
      </c>
      <c r="F85" s="180"/>
      <c r="G85" s="113"/>
      <c r="H85" s="113"/>
      <c r="I85" s="180"/>
      <c r="J85" s="180">
        <v>1</v>
      </c>
      <c r="K85" s="89">
        <f>I85*J85</f>
        <v>0</v>
      </c>
    </row>
    <row r="86" spans="1:12" ht="257" customHeight="1" x14ac:dyDescent="0.35">
      <c r="A86" s="178"/>
      <c r="B86" s="133" t="s">
        <v>149</v>
      </c>
      <c r="C86" s="192"/>
      <c r="D86" s="128"/>
      <c r="E86" s="190"/>
      <c r="F86" s="181"/>
      <c r="G86" s="114"/>
      <c r="H86" s="114"/>
      <c r="I86" s="181"/>
      <c r="J86" s="181"/>
      <c r="K86" s="87">
        <v>0</v>
      </c>
      <c r="L86" s="45"/>
    </row>
    <row r="87" spans="1:12" ht="15" thickBot="1" x14ac:dyDescent="0.4">
      <c r="A87" s="179"/>
      <c r="B87" s="207" t="s">
        <v>144</v>
      </c>
      <c r="C87" s="208"/>
      <c r="D87" s="208"/>
      <c r="E87" s="208"/>
      <c r="F87" s="208"/>
      <c r="G87" s="208"/>
      <c r="H87" s="209"/>
      <c r="I87" s="130"/>
      <c r="J87" s="210">
        <f>SUM(K85:K86)</f>
        <v>0</v>
      </c>
      <c r="K87" s="211"/>
    </row>
    <row r="88" spans="1:12" ht="102.5" customHeight="1" x14ac:dyDescent="0.35">
      <c r="A88" s="177" t="s">
        <v>226</v>
      </c>
      <c r="B88" s="88" t="s">
        <v>229</v>
      </c>
      <c r="C88" s="191" t="s">
        <v>232</v>
      </c>
      <c r="D88" s="145" t="s">
        <v>231</v>
      </c>
      <c r="E88" s="189" t="s">
        <v>237</v>
      </c>
      <c r="F88" s="180"/>
      <c r="G88" s="113"/>
      <c r="H88" s="113"/>
      <c r="I88" s="180"/>
      <c r="J88" s="180">
        <v>1</v>
      </c>
      <c r="K88" s="89">
        <f>I88*J88</f>
        <v>0</v>
      </c>
    </row>
    <row r="89" spans="1:12" ht="102.5" customHeight="1" x14ac:dyDescent="0.35">
      <c r="A89" s="178"/>
      <c r="B89" s="156" t="s">
        <v>149</v>
      </c>
      <c r="C89" s="192"/>
      <c r="D89" s="134"/>
      <c r="E89" s="190"/>
      <c r="F89" s="181"/>
      <c r="G89" s="114"/>
      <c r="H89" s="114"/>
      <c r="I89" s="181"/>
      <c r="J89" s="181"/>
      <c r="K89" s="87">
        <v>0</v>
      </c>
      <c r="L89" s="157"/>
    </row>
    <row r="90" spans="1:12" ht="15" thickBot="1" x14ac:dyDescent="0.4">
      <c r="A90" s="179"/>
      <c r="B90" s="207" t="s">
        <v>227</v>
      </c>
      <c r="C90" s="208"/>
      <c r="D90" s="208"/>
      <c r="E90" s="208"/>
      <c r="F90" s="208"/>
      <c r="G90" s="208"/>
      <c r="H90" s="209"/>
      <c r="I90" s="130"/>
      <c r="J90" s="210">
        <f>SUM(K88:K89)</f>
        <v>0</v>
      </c>
      <c r="K90" s="211"/>
    </row>
    <row r="91" spans="1:12" ht="21.5" thickBot="1" x14ac:dyDescent="0.55000000000000004">
      <c r="A91" s="135"/>
      <c r="B91" s="215" t="s">
        <v>135</v>
      </c>
      <c r="C91" s="215"/>
      <c r="D91" s="215"/>
      <c r="E91" s="215"/>
      <c r="F91" s="215"/>
      <c r="G91" s="215"/>
      <c r="H91" s="215"/>
      <c r="I91" s="153"/>
      <c r="J91" s="216">
        <f>J42+J45+J48+J51+J54+J57+J60+J63+J66+J69+J72+J75+J78+J81+J84+J87+J90</f>
        <v>0</v>
      </c>
      <c r="K91" s="217"/>
    </row>
    <row r="92" spans="1:12" ht="24" thickBot="1" x14ac:dyDescent="0.6">
      <c r="A92" s="225" t="s">
        <v>238</v>
      </c>
      <c r="B92" s="226"/>
      <c r="C92" s="226"/>
      <c r="D92" s="226"/>
      <c r="E92" s="226"/>
      <c r="F92" s="226"/>
      <c r="G92" s="226"/>
      <c r="H92" s="226"/>
      <c r="I92" s="226"/>
      <c r="J92" s="226"/>
      <c r="K92" s="227"/>
    </row>
    <row r="93" spans="1:12" ht="30" customHeight="1" x14ac:dyDescent="0.35">
      <c r="A93" s="260" t="s">
        <v>154</v>
      </c>
      <c r="B93" s="88" t="s">
        <v>174</v>
      </c>
      <c r="C93" s="187" t="s">
        <v>138</v>
      </c>
      <c r="D93" s="145" t="s">
        <v>173</v>
      </c>
      <c r="E93" s="189" t="s">
        <v>151</v>
      </c>
      <c r="F93" s="180"/>
      <c r="G93" s="116"/>
      <c r="H93" s="116"/>
      <c r="I93" s="180"/>
      <c r="J93" s="180">
        <v>7</v>
      </c>
      <c r="K93" s="89">
        <f>I93*J93</f>
        <v>0</v>
      </c>
    </row>
    <row r="94" spans="1:12" ht="97.5" customHeight="1" x14ac:dyDescent="0.35">
      <c r="A94" s="261"/>
      <c r="B94" s="133" t="s">
        <v>149</v>
      </c>
      <c r="C94" s="188"/>
      <c r="D94" s="119"/>
      <c r="E94" s="190"/>
      <c r="F94" s="181"/>
      <c r="G94" s="121"/>
      <c r="H94" s="121"/>
      <c r="I94" s="181"/>
      <c r="J94" s="181"/>
      <c r="K94" s="87">
        <v>0</v>
      </c>
    </row>
    <row r="95" spans="1:12" ht="22.5" customHeight="1" thickBot="1" x14ac:dyDescent="0.4">
      <c r="A95" s="262"/>
      <c r="B95" s="213" t="s">
        <v>140</v>
      </c>
      <c r="C95" s="214"/>
      <c r="D95" s="214"/>
      <c r="E95" s="214"/>
      <c r="F95" s="214"/>
      <c r="G95" s="214"/>
      <c r="H95" s="214"/>
      <c r="I95" s="122"/>
      <c r="J95" s="210">
        <f>SUM(K93:K94)</f>
        <v>0</v>
      </c>
      <c r="K95" s="211"/>
    </row>
    <row r="96" spans="1:12" ht="32.5" customHeight="1" x14ac:dyDescent="0.35">
      <c r="A96" s="178" t="s">
        <v>155</v>
      </c>
      <c r="B96" s="140" t="s">
        <v>175</v>
      </c>
      <c r="C96" s="212" t="s">
        <v>139</v>
      </c>
      <c r="D96" s="146" t="s">
        <v>176</v>
      </c>
      <c r="E96" s="194" t="s">
        <v>151</v>
      </c>
      <c r="F96" s="182"/>
      <c r="G96" s="117"/>
      <c r="H96" s="117"/>
      <c r="I96" s="182"/>
      <c r="J96" s="182">
        <v>7</v>
      </c>
      <c r="K96" s="96">
        <f>I96*J96</f>
        <v>0</v>
      </c>
    </row>
    <row r="97" spans="1:11" ht="97" customHeight="1" x14ac:dyDescent="0.35">
      <c r="A97" s="178"/>
      <c r="B97" s="133" t="s">
        <v>149</v>
      </c>
      <c r="C97" s="188"/>
      <c r="D97" s="119"/>
      <c r="E97" s="190"/>
      <c r="F97" s="181"/>
      <c r="G97" s="114"/>
      <c r="H97" s="114"/>
      <c r="I97" s="181"/>
      <c r="J97" s="181"/>
      <c r="K97" s="87">
        <v>0</v>
      </c>
    </row>
    <row r="98" spans="1:11" ht="20" customHeight="1" thickBot="1" x14ac:dyDescent="0.4">
      <c r="A98" s="179"/>
      <c r="B98" s="207" t="s">
        <v>141</v>
      </c>
      <c r="C98" s="208"/>
      <c r="D98" s="208"/>
      <c r="E98" s="208"/>
      <c r="F98" s="208"/>
      <c r="G98" s="208"/>
      <c r="H98" s="209"/>
      <c r="I98" s="122"/>
      <c r="J98" s="210">
        <f>SUM(K96:K97)</f>
        <v>0</v>
      </c>
      <c r="K98" s="211"/>
    </row>
    <row r="99" spans="1:11" ht="21.5" thickBot="1" x14ac:dyDescent="0.55000000000000004">
      <c r="A99" s="136"/>
      <c r="B99" s="200" t="s">
        <v>145</v>
      </c>
      <c r="C99" s="200"/>
      <c r="D99" s="200"/>
      <c r="E99" s="200"/>
      <c r="F99" s="200"/>
      <c r="G99" s="200"/>
      <c r="H99" s="200"/>
      <c r="I99" s="154"/>
      <c r="J99" s="201">
        <f>J95+J98</f>
        <v>0</v>
      </c>
      <c r="K99" s="202"/>
    </row>
    <row r="100" spans="1:11" ht="29" thickBot="1" x14ac:dyDescent="0.7">
      <c r="A100" s="203" t="s">
        <v>233</v>
      </c>
      <c r="B100" s="204"/>
      <c r="C100" s="204"/>
      <c r="D100" s="204"/>
      <c r="E100" s="204"/>
      <c r="F100" s="204"/>
      <c r="G100" s="204"/>
      <c r="H100" s="204"/>
      <c r="I100" s="155"/>
      <c r="J100" s="205">
        <f>J38+J91+J99</f>
        <v>0</v>
      </c>
      <c r="K100" s="206"/>
    </row>
  </sheetData>
  <mergeCells count="238">
    <mergeCell ref="A93:A95"/>
    <mergeCell ref="A96:A98"/>
    <mergeCell ref="A32:A34"/>
    <mergeCell ref="A29:A31"/>
    <mergeCell ref="E35:E36"/>
    <mergeCell ref="E40:E41"/>
    <mergeCell ref="E43:E44"/>
    <mergeCell ref="E46:E47"/>
    <mergeCell ref="E49:E50"/>
    <mergeCell ref="A39:K39"/>
    <mergeCell ref="A35:A37"/>
    <mergeCell ref="C35:C36"/>
    <mergeCell ref="F35:F36"/>
    <mergeCell ref="J35:J36"/>
    <mergeCell ref="B37:H37"/>
    <mergeCell ref="J37:K37"/>
    <mergeCell ref="G35:G36"/>
    <mergeCell ref="H35:H36"/>
    <mergeCell ref="A43:A45"/>
    <mergeCell ref="C43:C44"/>
    <mergeCell ref="J32:J33"/>
    <mergeCell ref="B34:H34"/>
    <mergeCell ref="J34:K34"/>
    <mergeCell ref="B31:H31"/>
    <mergeCell ref="A23:A25"/>
    <mergeCell ref="C23:C24"/>
    <mergeCell ref="F23:F24"/>
    <mergeCell ref="G23:G24"/>
    <mergeCell ref="H23:H24"/>
    <mergeCell ref="J23:J24"/>
    <mergeCell ref="C29:C30"/>
    <mergeCell ref="F29:F30"/>
    <mergeCell ref="J29:J30"/>
    <mergeCell ref="A26:A28"/>
    <mergeCell ref="C26:C27"/>
    <mergeCell ref="F26:F27"/>
    <mergeCell ref="J26:J27"/>
    <mergeCell ref="B28:H28"/>
    <mergeCell ref="J28:K28"/>
    <mergeCell ref="E23:E24"/>
    <mergeCell ref="E26:E27"/>
    <mergeCell ref="E29:E30"/>
    <mergeCell ref="A13:K13"/>
    <mergeCell ref="A6:K6"/>
    <mergeCell ref="A20:A22"/>
    <mergeCell ref="C20:C21"/>
    <mergeCell ref="F20:F21"/>
    <mergeCell ref="A7:K7"/>
    <mergeCell ref="A8:K8"/>
    <mergeCell ref="C14:C15"/>
    <mergeCell ref="F14:F15"/>
    <mergeCell ref="J16:K16"/>
    <mergeCell ref="A17:A19"/>
    <mergeCell ref="A14:A16"/>
    <mergeCell ref="B16:H16"/>
    <mergeCell ref="E14:E15"/>
    <mergeCell ref="E17:E18"/>
    <mergeCell ref="E20:E21"/>
    <mergeCell ref="J19:K19"/>
    <mergeCell ref="J20:J21"/>
    <mergeCell ref="B19:H19"/>
    <mergeCell ref="J14:J15"/>
    <mergeCell ref="J17:J18"/>
    <mergeCell ref="C17:C18"/>
    <mergeCell ref="F17:F18"/>
    <mergeCell ref="B22:H22"/>
    <mergeCell ref="C32:C33"/>
    <mergeCell ref="F32:F33"/>
    <mergeCell ref="J31:K31"/>
    <mergeCell ref="B25:H25"/>
    <mergeCell ref="J25:K25"/>
    <mergeCell ref="E32:E33"/>
    <mergeCell ref="F43:F44"/>
    <mergeCell ref="J43:J44"/>
    <mergeCell ref="B45:H45"/>
    <mergeCell ref="J45:K45"/>
    <mergeCell ref="A40:A42"/>
    <mergeCell ref="C40:C41"/>
    <mergeCell ref="F40:F41"/>
    <mergeCell ref="J40:J41"/>
    <mergeCell ref="B42:H42"/>
    <mergeCell ref="J42:K42"/>
    <mergeCell ref="I43:I44"/>
    <mergeCell ref="H46:H47"/>
    <mergeCell ref="J46:J47"/>
    <mergeCell ref="B48:H48"/>
    <mergeCell ref="J48:K48"/>
    <mergeCell ref="A46:A48"/>
    <mergeCell ref="C46:C47"/>
    <mergeCell ref="F46:F47"/>
    <mergeCell ref="G46:G47"/>
    <mergeCell ref="I46:I47"/>
    <mergeCell ref="C52:C53"/>
    <mergeCell ref="F52:F53"/>
    <mergeCell ref="J52:J53"/>
    <mergeCell ref="A49:A51"/>
    <mergeCell ref="C49:C50"/>
    <mergeCell ref="F49:F50"/>
    <mergeCell ref="J49:J50"/>
    <mergeCell ref="B51:H51"/>
    <mergeCell ref="J51:K51"/>
    <mergeCell ref="E52:E53"/>
    <mergeCell ref="I49:I50"/>
    <mergeCell ref="I52:I53"/>
    <mergeCell ref="B54:H54"/>
    <mergeCell ref="J54:K54"/>
    <mergeCell ref="A55:A56"/>
    <mergeCell ref="C55:C56"/>
    <mergeCell ref="F55:F56"/>
    <mergeCell ref="J55:J56"/>
    <mergeCell ref="E55:E56"/>
    <mergeCell ref="I55:I56"/>
    <mergeCell ref="A52:A54"/>
    <mergeCell ref="A58:A60"/>
    <mergeCell ref="C58:C59"/>
    <mergeCell ref="F58:F59"/>
    <mergeCell ref="J58:J59"/>
    <mergeCell ref="B60:H60"/>
    <mergeCell ref="J60:K60"/>
    <mergeCell ref="E58:E59"/>
    <mergeCell ref="I58:I59"/>
    <mergeCell ref="B57:H57"/>
    <mergeCell ref="J57:K57"/>
    <mergeCell ref="J61:J62"/>
    <mergeCell ref="B63:H63"/>
    <mergeCell ref="J63:K63"/>
    <mergeCell ref="E61:E62"/>
    <mergeCell ref="I61:I62"/>
    <mergeCell ref="H64:H65"/>
    <mergeCell ref="J64:J65"/>
    <mergeCell ref="B66:H66"/>
    <mergeCell ref="J66:K66"/>
    <mergeCell ref="C64:C65"/>
    <mergeCell ref="J69:K69"/>
    <mergeCell ref="E67:E68"/>
    <mergeCell ref="E70:E71"/>
    <mergeCell ref="A92:K92"/>
    <mergeCell ref="B78:H78"/>
    <mergeCell ref="J78:K78"/>
    <mergeCell ref="J70:J71"/>
    <mergeCell ref="E76:E77"/>
    <mergeCell ref="I64:I65"/>
    <mergeCell ref="I67:I68"/>
    <mergeCell ref="I70:I71"/>
    <mergeCell ref="I73:I74"/>
    <mergeCell ref="I76:I77"/>
    <mergeCell ref="I79:I80"/>
    <mergeCell ref="I82:I83"/>
    <mergeCell ref="A70:A72"/>
    <mergeCell ref="A73:A75"/>
    <mergeCell ref="A76:A78"/>
    <mergeCell ref="A79:A81"/>
    <mergeCell ref="A67:A69"/>
    <mergeCell ref="C67:C68"/>
    <mergeCell ref="F67:F68"/>
    <mergeCell ref="J67:J68"/>
    <mergeCell ref="B69:H69"/>
    <mergeCell ref="J93:J94"/>
    <mergeCell ref="F85:F86"/>
    <mergeCell ref="J85:J86"/>
    <mergeCell ref="B87:H87"/>
    <mergeCell ref="J87:K87"/>
    <mergeCell ref="B91:H91"/>
    <mergeCell ref="J91:K91"/>
    <mergeCell ref="I85:I86"/>
    <mergeCell ref="J22:K22"/>
    <mergeCell ref="J38:K38"/>
    <mergeCell ref="B38:H38"/>
    <mergeCell ref="B75:H75"/>
    <mergeCell ref="J75:K75"/>
    <mergeCell ref="C76:C77"/>
    <mergeCell ref="F76:F77"/>
    <mergeCell ref="J76:J77"/>
    <mergeCell ref="B72:H72"/>
    <mergeCell ref="J72:K72"/>
    <mergeCell ref="C73:C74"/>
    <mergeCell ref="F73:F74"/>
    <mergeCell ref="J73:J74"/>
    <mergeCell ref="E73:E74"/>
    <mergeCell ref="C70:C71"/>
    <mergeCell ref="F70:F71"/>
    <mergeCell ref="J79:J80"/>
    <mergeCell ref="B81:H81"/>
    <mergeCell ref="J81:K81"/>
    <mergeCell ref="C82:C83"/>
    <mergeCell ref="E82:E83"/>
    <mergeCell ref="F82:F83"/>
    <mergeCell ref="J82:J83"/>
    <mergeCell ref="B84:H84"/>
    <mergeCell ref="J84:K84"/>
    <mergeCell ref="B99:H99"/>
    <mergeCell ref="J99:K99"/>
    <mergeCell ref="A100:H100"/>
    <mergeCell ref="J100:K100"/>
    <mergeCell ref="C88:C89"/>
    <mergeCell ref="E88:E89"/>
    <mergeCell ref="F88:F89"/>
    <mergeCell ref="J88:J89"/>
    <mergeCell ref="B90:H90"/>
    <mergeCell ref="J90:K90"/>
    <mergeCell ref="C96:C97"/>
    <mergeCell ref="E96:E97"/>
    <mergeCell ref="F96:F97"/>
    <mergeCell ref="J96:J97"/>
    <mergeCell ref="B98:H98"/>
    <mergeCell ref="J98:K98"/>
    <mergeCell ref="I93:I94"/>
    <mergeCell ref="I96:I97"/>
    <mergeCell ref="I88:I89"/>
    <mergeCell ref="B95:H95"/>
    <mergeCell ref="J95:K95"/>
    <mergeCell ref="C93:C94"/>
    <mergeCell ref="E93:E94"/>
    <mergeCell ref="F93:F94"/>
    <mergeCell ref="A82:A84"/>
    <mergeCell ref="A85:A87"/>
    <mergeCell ref="A88:A90"/>
    <mergeCell ref="I14:I15"/>
    <mergeCell ref="I17:I18"/>
    <mergeCell ref="I20:I21"/>
    <mergeCell ref="I23:I24"/>
    <mergeCell ref="I26:I27"/>
    <mergeCell ref="I29:I30"/>
    <mergeCell ref="I32:I33"/>
    <mergeCell ref="I35:I36"/>
    <mergeCell ref="I40:I41"/>
    <mergeCell ref="C79:C80"/>
    <mergeCell ref="E79:E80"/>
    <mergeCell ref="F79:F80"/>
    <mergeCell ref="C85:C86"/>
    <mergeCell ref="E85:E86"/>
    <mergeCell ref="F64:F65"/>
    <mergeCell ref="G64:G65"/>
    <mergeCell ref="E64:E65"/>
    <mergeCell ref="A61:A63"/>
    <mergeCell ref="C61:C62"/>
    <mergeCell ref="F61:F62"/>
    <mergeCell ref="A64:A66"/>
  </mergeCells>
  <hyperlinks>
    <hyperlink ref="D14" r:id="rId1" display="https://masteram.com.ua/ru/arbitrary-waveform-function-generator-rigol-dg1022/" xr:uid="{91915B55-32E7-4CF3-8DFF-02283ED4AEF9}"/>
    <hyperlink ref="D17" r:id="rId2" xr:uid="{BAAE99F9-45F7-498F-A802-54C9EE4D166B}"/>
    <hyperlink ref="D23" r:id="rId3" xr:uid="{5CD8AAEE-5E64-42BC-893E-1C949681F673}"/>
    <hyperlink ref="D20" r:id="rId4" xr:uid="{6CDE91E7-2E64-407A-8BF2-7E780E7983B8}"/>
    <hyperlink ref="D26" r:id="rId5" xr:uid="{ED472D99-B289-4481-97A1-11738FE2B1D4}"/>
    <hyperlink ref="D29" r:id="rId6" xr:uid="{1F05DE57-F5AA-4EA6-9E96-6C2DD930EF33}"/>
    <hyperlink ref="D93" r:id="rId7" xr:uid="{E2044BE4-3433-415E-80F9-7A315DC0DB37}"/>
    <hyperlink ref="D96" r:id="rId8" xr:uid="{08A4C827-8F56-4969-B6B3-476565AEBEE0}"/>
    <hyperlink ref="D32" r:id="rId9" xr:uid="{1AEB867D-7DD0-4FDF-B2D2-2D6F9A4763CD}"/>
    <hyperlink ref="D35" r:id="rId10" xr:uid="{380C1004-E1E0-4500-81AD-A2F32B2E378D}"/>
    <hyperlink ref="D40" r:id="rId11" xr:uid="{C56678CB-C9AE-4BE1-AD55-CA644FECA89E}"/>
    <hyperlink ref="D43" r:id="rId12" xr:uid="{D32026DD-7A60-495C-AE03-209EE80E00AB}"/>
    <hyperlink ref="D46" r:id="rId13" xr:uid="{F08FF19C-F8FF-485E-AFB4-DBA1B83256E1}"/>
    <hyperlink ref="D49" r:id="rId14" xr:uid="{C19A7C68-54C6-4DF7-891E-B05492603AAC}"/>
    <hyperlink ref="D52" r:id="rId15" xr:uid="{767CAEE5-7684-41EA-9159-DD6D7944C2A5}"/>
    <hyperlink ref="D55" r:id="rId16" xr:uid="{D9B754BB-C20E-483D-924D-F03F79737180}"/>
    <hyperlink ref="D58" r:id="rId17" xr:uid="{F313A44F-F9FD-4E06-BFD8-C8F2A5BEA2D5}"/>
    <hyperlink ref="D61" r:id="rId18" xr:uid="{9EDA3D3E-39C1-42C8-800A-812445658D43}"/>
    <hyperlink ref="D64" r:id="rId19" xr:uid="{49041386-7D43-4E89-B672-E7F6B6A05F3F}"/>
    <hyperlink ref="D67" r:id="rId20" xr:uid="{278839BC-84A7-40DB-AC75-7250DD3A5A87}"/>
    <hyperlink ref="D70" r:id="rId21" xr:uid="{04254484-E4C2-4E8D-8B1F-E588BB2C075A}"/>
    <hyperlink ref="D73" r:id="rId22" xr:uid="{F3D30E36-B3CA-43CD-BD63-1856CC5FD714}"/>
    <hyperlink ref="D76" r:id="rId23" xr:uid="{F360FB9C-52D8-4230-BFE6-DDEC61A80A72}"/>
    <hyperlink ref="D79" r:id="rId24" display="https://centur.com.ua/hotelne-obladnannya/tekhnolohichne-hotelne-obladnannya/seify/sejfy-dlya-ofisu/sejf-ofisnyj-ukhl-mash-r48k" xr:uid="{EC8948CB-9E65-49B2-86CD-8EDC2EB9C2E7}"/>
    <hyperlink ref="D82" r:id="rId25" xr:uid="{931B9688-F3D5-42A3-8213-8F14773DCF83}"/>
    <hyperlink ref="D85" r:id="rId26" xr:uid="{00327C50-3FD3-440B-B346-6EAD3FFB8919}"/>
    <hyperlink ref="D88" r:id="rId27" xr:uid="{0FAFECD0-44C0-492C-871F-92803B2B9BD9}"/>
  </hyperlinks>
  <pageMargins left="0.7" right="0.7" top="0.75" bottom="0.75" header="0.3" footer="0.3"/>
  <pageSetup paperSize="9" scale="32" orientation="portrait" r:id="rId28"/>
  <drawing r:id="rId2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73F58B50997145B97052D0A8764480" ma:contentTypeVersion="10" ma:contentTypeDescription="Create a new document." ma:contentTypeScope="" ma:versionID="a44c003c46b96b08568ddb41f9a89295">
  <xsd:schema xmlns:xsd="http://www.w3.org/2001/XMLSchema" xmlns:xs="http://www.w3.org/2001/XMLSchema" xmlns:p="http://schemas.microsoft.com/office/2006/metadata/properties" xmlns:ns3="c0f4c73a-2ad2-4a9f-a502-d8c4b909b21d" xmlns:ns4="26618222-6a52-410a-8ae3-f4db9b4540aa" targetNamespace="http://schemas.microsoft.com/office/2006/metadata/properties" ma:root="true" ma:fieldsID="13f96e8e00542b5423e2b2a40c66b650" ns3:_="" ns4:_="">
    <xsd:import namespace="c0f4c73a-2ad2-4a9f-a502-d8c4b909b21d"/>
    <xsd:import namespace="26618222-6a52-410a-8ae3-f4db9b4540a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f4c73a-2ad2-4a9f-a502-d8c4b909b2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18222-6a52-410a-8ae3-f4db9b4540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E98B13-FD83-45BD-A986-45EC2F688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f4c73a-2ad2-4a9f-a502-d8c4b909b21d"/>
    <ds:schemaRef ds:uri="26618222-6a52-410a-8ae3-f4db9b454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B149BD-9EED-4F83-9F55-4C1519112F98}">
  <ds:schemaRefs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26618222-6a52-410a-8ae3-f4db9b4540aa"/>
    <ds:schemaRef ds:uri="http://www.w3.org/XML/1998/namespace"/>
    <ds:schemaRef ds:uri="http://schemas.microsoft.com/office/infopath/2007/PartnerControls"/>
    <ds:schemaRef ds:uri="c0f4c73a-2ad2-4a9f-a502-d8c4b909b21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782B61-13A0-4C79-A2FA-62E914510E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Summary</vt:lpstr>
      <vt:lpstr>Deliverable 2</vt:lpstr>
      <vt:lpstr>Deliverable 3</vt:lpstr>
      <vt:lpstr>Deliverable 4</vt:lpstr>
      <vt:lpstr>Deliverable 5</vt:lpstr>
      <vt:lpstr>Deliverable 6</vt:lpstr>
      <vt:lpstr>Attachment A.1.</vt:lpstr>
      <vt:lpstr>'Deliverable 2'!Область_печати</vt:lpstr>
      <vt:lpstr>'Deliverable 3'!Область_печати</vt:lpstr>
      <vt:lpstr>'Deliverable 4'!Область_печати</vt:lpstr>
      <vt:lpstr>'Deliverable 5'!Область_печати</vt:lpstr>
      <vt:lpstr>'Deliverable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Stanislav Hololobov</cp:lastModifiedBy>
  <cp:lastPrinted>2019-09-28T11:04:52Z</cp:lastPrinted>
  <dcterms:created xsi:type="dcterms:W3CDTF">2013-05-29T20:13:23Z</dcterms:created>
  <dcterms:modified xsi:type="dcterms:W3CDTF">2020-07-30T12:34:06Z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0x0101006073F58B50997145B97052D0A8764480</vt:lpwstr>
  </property>
</Properties>
</file>